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1"/>
  </bookViews>
  <sheets>
    <sheet name="Standalone" sheetId="1" r:id="rId1"/>
    <sheet name="Consolidated"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'[13]Interest 08'!$A$1:$N$33</definedName>
    <definedName name="bsvd">"$#REF!.$A$107:$H$234"</definedName>
    <definedName name="bsvd_1">"$#REF!.$A$107:$H$234"</definedName>
    <definedName name="bsvd_14">"$#REF!.$A$107:$H$234"</definedName>
    <definedName name="bsvd_2">"$#REF!.$A$107:$H$234"</definedName>
    <definedName name="bsvd_8">#REF!</definedName>
    <definedName name="cn">"$#REF!.$W$8:$AM$102"</definedName>
    <definedName name="cn_1">"$#REF!.$W$8:$AM$102"</definedName>
    <definedName name="cn_14">"$#REF!.$W$8:$AM$102"</definedName>
    <definedName name="cn_15">"$#REF!.$W$8:$AM$102"</definedName>
    <definedName name="cn_2">"$#REF!.$U$8:$AK$102"</definedName>
    <definedName name="cn_8">#REF!</definedName>
    <definedName name="com">"$#REF!.$CC$2:$CI$106"</definedName>
    <definedName name="com_1">"$#REF!.$CC$2:$CI$106"</definedName>
    <definedName name="com_14">"$#REF!.$CC$2:$CI$106"</definedName>
    <definedName name="com_2">"$#REF!.$CA$2:$CG$106"</definedName>
    <definedName name="com_8">#REF!</definedName>
    <definedName name="ddasdaff">"$#REF!.$A$3:$O$37"</definedName>
    <definedName name="Excel_BuiltIn__FilterDatabase_1">'[4]BSPL _ 31_03_08'!$A$1:$BR$685</definedName>
    <definedName name="Excel_BuiltIn__FilterDatabase_1_1">"$#REF!.$B$10:$CT$116"</definedName>
    <definedName name="Excel_BuiltIn__FilterDatabase_1_1_1">"$#REF!.$B$10:$CT$116"</definedName>
    <definedName name="Excel_BuiltIn__FilterDatabase_1_1_10">#REF!</definedName>
    <definedName name="Excel_BuiltIn__FilterDatabase_1_1_14">"$#REF!.$B$10:$CT$116"</definedName>
    <definedName name="Excel_BuiltIn__FilterDatabase_1_1_4">#REF!</definedName>
    <definedName name="Excel_BuiltIn__FilterDatabase_1_1_4_1">#REF!</definedName>
    <definedName name="Excel_BuiltIn__FilterDatabase_1_1_4_8">#REF!</definedName>
    <definedName name="Excel_BuiltIn__FilterDatabase_1_10">#REF!</definedName>
    <definedName name="Excel_BuiltIn__FilterDatabase_1_14">"$#REF!.$B$10:$CT$116"</definedName>
    <definedName name="Excel_BuiltIn__FilterDatabase_1_4">#REF!</definedName>
    <definedName name="Excel_BuiltIn__FilterDatabase_1_4_1">#REF!</definedName>
    <definedName name="Excel_BuiltIn__FilterDatabase_1_4_8">#REF!</definedName>
    <definedName name="Excel_BuiltIn__FilterDatabase_14">#REF!</definedName>
    <definedName name="Excel_BuiltIn__FilterDatabase_14_1">"$#REF!.$A$1:$GJ$836"</definedName>
    <definedName name="Excel_BuiltIn__FilterDatabase_14_1_1">"$#REF!.$A$1:$GJ$836"</definedName>
    <definedName name="Excel_BuiltIn__FilterDatabase_14_1_14">"$#REF!.$A$1:$GJ$836"</definedName>
    <definedName name="Excel_BuiltIn__FilterDatabase_14_1_8">#REF!</definedName>
    <definedName name="Excel_BuiltIn__FilterDatabase_14_1_8_1">'[4]BSPL _ 31_03_08'!$B$1:$GH$854</definedName>
    <definedName name="Excel_BuiltIn__FilterDatabase_14_14">"$#REF!.$A$1:$GJ$836"</definedName>
    <definedName name="Excel_BuiltIn__FilterDatabase_14_8">#REF!</definedName>
    <definedName name="Excel_BuiltIn__FilterDatabase_14_8_1">'[4]BSPL _ 31_03_08'!$B$1:$GH$854</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4">"$#REF!.$C$11:$DF$1063"</definedName>
    <definedName name="Excel_BuiltIn__FilterDatabase_7_1_17">"$#REF!.$C$11:$DF$1063"</definedName>
    <definedName name="Excel_BuiltIn__FilterDatabase_7_1_8">#REF!</definedName>
    <definedName name="Excel_BuiltIn__FilterDatabase_7_1_8_1">"$#REF!.$C$11:$DF$1063"</definedName>
    <definedName name="Excel_BuiltIn__FilterDatabase_7_1_9">"$#REF!.$B$17:$DE$873"</definedName>
    <definedName name="Excel_BuiltIn__FilterDatabase_7_16">#REF!</definedName>
    <definedName name="Excel_BuiltIn__FilterDatabase_7_2">"'file:///X:/data c/Kirit Patel/BARODA/80IA/80IA-YR-2005-2006/80IB-M-2006-03/bspl-auditor-15-Jun-06.xls'#$CF_working.$#REF!$#REF!:$#REF!$#REF!"</definedName>
    <definedName name="Excel_BuiltIn__FilterDatabase_7_4">#REF!</definedName>
    <definedName name="Excel_BuiltIn__FilterDatabase_7_8">'[5]CF_working'!#REF!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8">#REF!</definedName>
    <definedName name="Excel_BuiltIn_Print_Area_1_1_1_1_1_1_1_14">"$#REF!.$#REF!$#REF!:$#REF!$#REF!"</definedName>
    <definedName name="Excel_BuiltIn_Print_Area_1_1_1_1_1_1_1_8">#REF!</definedName>
    <definedName name="Excel_BuiltIn_Print_Area_1_1_1_1_1_1_14">"$#REF!.$#REF!$#REF!:$#REF!$#REF!"</definedName>
    <definedName name="Excel_BuiltIn_Print_Area_1_1_1_1_1_1_8">#REF!</definedName>
    <definedName name="Excel_BuiltIn_Print_Area_1_1_1_1_1_1_9">"$#REF!.$#REF!$#REF!:$#REF!$#REF!"</definedName>
    <definedName name="Excel_BuiltIn_Print_Area_1_1_1_1_1_10">#REF!</definedName>
    <definedName name="Excel_BuiltIn_Print_Area_1_1_1_1_1_14">"$#REF!.$B$8:$X$116"</definedName>
    <definedName name="Excel_BuiltIn_Print_Area_1_1_1_1_1_4">#REF!</definedName>
    <definedName name="Excel_BuiltIn_Print_Area_1_1_1_1_1_4_1">#REF!</definedName>
    <definedName name="Excel_BuiltIn_Print_Area_1_1_1_1_1_4_8">#REF!</definedName>
    <definedName name="Excel_BuiltIn_Print_Area_1_1_1_1_10">#REF!</definedName>
    <definedName name="Excel_BuiltIn_Print_Area_1_1_1_1_14">"$#REF!.$B$8:$X$116"</definedName>
    <definedName name="Excel_BuiltIn_Print_Area_1_1_1_1_4">#REF!</definedName>
    <definedName name="Excel_BuiltIn_Print_Area_1_1_1_1_4_1">#REF!</definedName>
    <definedName name="Excel_BuiltIn_Print_Area_1_1_1_1_4_8">#REF!</definedName>
    <definedName name="Excel_BuiltIn_Print_Area_1_1_1_10">#REF!</definedName>
    <definedName name="Excel_BuiltIn_Print_Area_1_1_1_14">"$#REF!.$B$5:$P$116"</definedName>
    <definedName name="Excel_BuiltIn_Print_Area_1_1_1_4">#REF!</definedName>
    <definedName name="Excel_BuiltIn_Print_Area_1_1_1_4_1">#REF!</definedName>
    <definedName name="Excel_BuiltIn_Print_Area_1_1_1_4_8">#REF!</definedName>
    <definedName name="Excel_BuiltIn_Print_Area_1_1_10">#REF!</definedName>
    <definedName name="Excel_BuiltIn_Print_Area_1_1_14">"$#REF!.$B$5:$P$116"</definedName>
    <definedName name="Excel_BuiltIn_Print_Area_1_1_4">#REF!</definedName>
    <definedName name="Excel_BuiltIn_Print_Area_1_1_4_1">#REF!</definedName>
    <definedName name="Excel_BuiltIn_Print_Area_1_1_4_8">#REF!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9">"$#REF!.$#REF!$#REF!:$#REF!$#REF!"</definedName>
    <definedName name="Excel_BuiltIn_Print_Area_12_1">'[2]R_d Exp_ Details 09'!#REF!</definedName>
    <definedName name="Excel_BuiltIn_Print_Area_12_1_1">"$#REF!.$A$1:$A$18"</definedName>
    <definedName name="Excel_BuiltIn_Print_Area_12_1_1_1">"$#REF!.$A$2:$A$107"</definedName>
    <definedName name="Excel_BuiltIn_Print_Area_12_1_1_1_1">"$#REF!.$A$2:$A$107"</definedName>
    <definedName name="Excel_BuiltIn_Print_Area_12_1_1_14">"$#REF!.$A$2:$A$107"</definedName>
    <definedName name="Excel_BuiltIn_Print_Area_12_1_1_8">#REF!</definedName>
    <definedName name="Excel_BuiltIn_Print_Area_12_1_1_9">"$#REF!.$A$2:$A$107"</definedName>
    <definedName name="Excel_BuiltIn_Print_Area_12_1_14">"$#REF!.$A$3:$B$28"</definedName>
    <definedName name="Excel_BuiltIn_Print_Area_12_1_16">'[8]R_d Exp_ Details 08'!#REF!</definedName>
    <definedName name="Excel_BuiltIn_Print_Area_12_1_17">"$#REF!.$A$3:$B$28"</definedName>
    <definedName name="Excel_BuiltIn_Print_Area_12_1_20">'[7]R_d Exp_ Details 08'!#REF!</definedName>
    <definedName name="Excel_BuiltIn_Print_Area_12_1_27">'[9]R_d Exp_ Details 08'!#REF!</definedName>
    <definedName name="Excel_BuiltIn_Print_Area_12_1_4">'[8]R_d Exp_ Details 08'!#REF!</definedName>
    <definedName name="Excel_BuiltIn_Print_Area_12_1_8">#REF!</definedName>
    <definedName name="Excel_BuiltIn_Print_Area_12_1_8_1">"$#REF!.$A$3:$B$28"</definedName>
    <definedName name="Excel_BuiltIn_Print_Area_12_1_9">"$#REF!.$A$1:$A$18"</definedName>
    <definedName name="Excel_BuiltIn_Print_Area_15_1">#REF!</definedName>
    <definedName name="Excel_BuiltIn_Print_Area_15_11">"$#REF!.$A$2:$A$106"</definedName>
    <definedName name="Excel_BuiltIn_Print_Area_15_1_1">"$#REF!.$A$1:$A$16"</definedName>
    <definedName name="Excel_BuiltIn_Print_Area_15_1_1_1">"$#REF!.$A$1:$E$21"</definedName>
    <definedName name="Excel_BuiltIn_Print_Area_15_1_1_1_1">"$#REF!.$C$3:$P$116"</definedName>
    <definedName name="Excel_BuiltIn_Print_Area_15_1_1_1_1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0">#REF!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8">#REF!</definedName>
    <definedName name="Excel_BuiltIn_Print_Area_15_1_1_1_1_1_1_10">#REF!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8">#REF!</definedName>
    <definedName name="Excel_BuiltIn_Print_Area_15_1_1_1_1_1_10">#REF!</definedName>
    <definedName name="Excel_BuiltIn_Print_Area_15_1_1_1_1_1_14">"$#REF!.$C$5:$P$116"</definedName>
    <definedName name="Excel_BuiltIn_Print_Area_15_1_1_1_1_1_4">#REF!</definedName>
    <definedName name="Excel_BuiltIn_Print_Area_15_1_1_1_1_1_4_1">#REF!</definedName>
    <definedName name="Excel_BuiltIn_Print_Area_15_1_1_1_1_1_4_8">#REF!</definedName>
    <definedName name="Excel_BuiltIn_Print_Area_15_1_1_1_1_10">#REF!</definedName>
    <definedName name="Excel_BuiltIn_Print_Area_15_1_1_1_1_14">"$#REF!.$C$3:$P$116"</definedName>
    <definedName name="Excel_BuiltIn_Print_Area_15_1_1_1_1_4">#REF!</definedName>
    <definedName name="Excel_BuiltIn_Print_Area_15_1_1_1_1_4_1">#REF!</definedName>
    <definedName name="Excel_BuiltIn_Print_Area_15_1_1_1_1_4_8">#REF!</definedName>
    <definedName name="Excel_BuiltIn_Print_Area_15_1_1_14">"$#REF!.$A$1:$E$21"</definedName>
    <definedName name="Excel_BuiltIn_Print_Area_15_1_1_8">#REF!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1">"$#REF!.$A$1:$A$16"</definedName>
    <definedName name="Excel_BuiltIn_Print_Area_16_1_1">"$#REF!.$A$7:$F$670"</definedName>
    <definedName name="Excel_BuiltIn_Print_Area_16_1_1_14">"$#REF!.$A$7:$F$670"</definedName>
    <definedName name="Excel_BuiltIn_Print_Area_16_1_1_8">#REF!</definedName>
    <definedName name="Excel_BuiltIn_Print_Area_16_1_1_8_1">'[4]BSPL _ 31_03_08'!$B$7:$G$688</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9">"$#REF!.$A$1:$A$16"</definedName>
    <definedName name="Excel_BuiltIn_Print_Area_16_14">"$#REF!.$A$1:$A$83"</definedName>
    <definedName name="Excel_BuiltIn_Print_Area_16_8">#REF!</definedName>
    <definedName name="Excel_BuiltIn_Print_Area_16_9">"$#REF!.$A$1:$A$83"</definedName>
    <definedName name="Excel_BuiltIn_Print_Area_171">"$#REF!.$A$1:$A$84"</definedName>
    <definedName name="Excel_BuiltIn_Print_Area_17_1">"$#REF!.$A$1:$A$84"</definedName>
    <definedName name="Excel_BuiltIn_Print_Area_17_14">"$#REF!.$A$1:$A$84"</definedName>
    <definedName name="Excel_BuiltIn_Print_Area_17_8">#REF!</definedName>
    <definedName name="Excel_BuiltIn_Print_Area_17_9">"$#REF!.$A$1:$A$84"</definedName>
    <definedName name="Excel_BuiltIn_Print_Area_18">#REF!</definedName>
    <definedName name="Excel_BuiltIn_Print_Area_18_1">"$#REF!.$A$2:$A$109"</definedName>
    <definedName name="Excel_BuiltIn_Print_Area_18_1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9">"$#REF!.$B$1:$AP$109"</definedName>
    <definedName name="Excel_BuiltIn_Print_Area_18_1_1_1_1_1_14">#REF!</definedName>
    <definedName name="Excel_BuiltIn_Print_Area_18_1_1_1_1_1_8">#REF!</definedName>
    <definedName name="Excel_BuiltIn_Print_Area_18_1_1_1_1_14">#REF!</definedName>
    <definedName name="Excel_BuiltIn_Print_Area_18_1_1_1_1_8">#REF!</definedName>
    <definedName name="Excel_BuiltIn_Print_Area_18_1_1_1_14">#REF!</definedName>
    <definedName name="Excel_BuiltIn_Print_Area_18_1_1_1_8">#REF!</definedName>
    <definedName name="Excel_BuiltIn_Print_Area_18_1_1_14">#REF!</definedName>
    <definedName name="Excel_BuiltIn_Print_Area_18_1_1_8">#REF!</definedName>
    <definedName name="Excel_BuiltIn_Print_Area_18_1_14">#REF!</definedName>
    <definedName name="Excel_BuiltIn_Print_Area_18_1_8">#REF!</definedName>
    <definedName name="Excel_BuiltIn_Print_Area_18_14">"$#REF!.$A$2:$A$109"</definedName>
    <definedName name="Excel_BuiltIn_Print_Area_18_9">"$#REF!.$A$2:$A$109"</definedName>
    <definedName name="Excel_BuiltIn_Print_Area_19_1_1_1_4">#REF!</definedName>
    <definedName name="Excel_BuiltIn_Print_Area_19_1_1_4">#REF!</definedName>
    <definedName name="Excel_BuiltIn_Print_Area_19_1_4">#REF!</definedName>
    <definedName name="Excel_BuiltIn_Print_Area_2_1">"$#REF!.$A$1:$V$57"</definedName>
    <definedName name="Excel_BuiltIn_Print_Area_2_1_1">"$#REF!.$A$1:$V$58"</definedName>
    <definedName name="Excel_BuiltIn_Print_Area_2_1_1_1">"$#REF!.$A$1:$W$59"</definedName>
    <definedName name="Excel_BuiltIn_Print_Area_2_1_1_11">"$#REF!.$A$1:$W$59"</definedName>
    <definedName name="Excel_BuiltIn_Print_Area_2_1_1_1_1">"$#REF!.$A$1:$W$108"</definedName>
    <definedName name="Excel_BuiltIn_Print_Area_2_1_1_1_1_1">"$#REF!.$A$1:$V$108"</definedName>
    <definedName name="Excel_BuiltIn_Print_Area_2_1_1_1_1_1_14">"$#REF!.$A$1:$V$108"</definedName>
    <definedName name="Excel_BuiltIn_Print_Area_2_1_1_1_1_14">"$#REF!.$A$1:$W$108"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1">"$#REF!.$A$1:$E$16"</definedName>
    <definedName name="Excel_BuiltIn_Print_Area_4_1_1_1_1_1_1_1_1_1_1_1_1">"$#REF!.$A$1:$A$16"</definedName>
    <definedName name="Excel_BuiltIn_Print_Area_4_1_1_1_1_1_1_1_1_1_1_1_1_1">"$#REF!.$A$1:$A$16"</definedName>
    <definedName name="Excel_BuiltIn_Print_Area_4_1_1_1_1_1_1_1_1_1_14">"$#REF!.$A$1:$E$16"</definedName>
    <definedName name="Excel_BuiltIn_Print_Area_4_1_1_1_1_1_1_1_1_1_14_1">"$#REF!.$A$1:$A$16"</definedName>
    <definedName name="Excel_BuiltIn_Print_Area_4_1_1_1_1_1_1_1_1_1_8">#REF!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4">"$#REF!.$A$179:$U$191"</definedName>
    <definedName name="Excel_BuiltIn_Print_Area_4_1_1_1_1_1_1_8">#REF!</definedName>
    <definedName name="Excel_BuiltIn_Print_Area_4_1_1_1_1_1_14">"$#REF!.$A$183:$U$195"</definedName>
    <definedName name="Excel_BuiltIn_Print_Area_4_1_1_1_1_1_8">#REF!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4">"$#REF!.$A$58:$G$67"</definedName>
    <definedName name="Excel_BuiltIn_Print_Area_4_1_1_1_8">#REF!</definedName>
    <definedName name="Excel_BuiltIn_Print_Area_4_1_1_14">"$#REF!.$A$1:$G$229"</definedName>
    <definedName name="Excel_BuiltIn_Print_Area_4_1_1_8">#REF!</definedName>
    <definedName name="Excel_BuiltIn_Print_Area_4_1_14">"$#REF!.$B$211:$H$229"</definedName>
    <definedName name="Excel_BuiltIn_Print_Area_4_1_8">#REF!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'[4]BSPL _ 31_03_08'!$B$1:$Y$688</definedName>
    <definedName name="Excel_BuiltIn_Print_Area_5_1_1_1_1_1_1_1_1_1_1_1_1_1_1_14">"$#REF!.$A$1:$Z$619"</definedName>
    <definedName name="Excel_BuiltIn_Print_Area_5_1_1_1_1_1_1_1_1_1_1_1_1_1_1_8">#REF!</definedName>
    <definedName name="Excel_BuiltIn_Print_Area_5_1_1_1_1_1_1_1_1_1_1_1_1_1_1_8_1">'[4]BSPL _ 31_03_08'!$B$1:$Y$643</definedName>
    <definedName name="Excel_BuiltIn_Print_Area_5_1_1_1_1_1_1_1_1_1_1_1_1_1_14">"$#REF!.$A$1:$Z$593"</definedName>
    <definedName name="Excel_BuiltIn_Print_Area_5_1_1_1_1_1_1_1_1_1_1_1_1_1_8">#REF!</definedName>
    <definedName name="Excel_BuiltIn_Print_Area_5_1_1_1_1_1_1_1_1_1_1_1_1_1_8_1">'[4]BSPL _ 31_03_08'!$B$1:$Y$626</definedName>
    <definedName name="Excel_BuiltIn_Print_Area_5_1_1_1_1_1_1_1_1_1_1_1_1_14">"$#REF!.$A$1:$AF$670"</definedName>
    <definedName name="Excel_BuiltIn_Print_Area_5_1_1_1_1_1_1_1_1_1_1_1_1_8">#REF!</definedName>
    <definedName name="Excel_BuiltIn_Print_Area_5_1_1_1_1_1_1_1_1_1_1_1_1_8_1">'[4]BSPL _ 31_03_08'!$B$1:$Y$600</definedName>
    <definedName name="Excel_BuiltIn_Print_Area_5_1_1_1_1_1_1_1_1_1_1_1_14">"$#REF!.$A$1:$AF$669"</definedName>
    <definedName name="Excel_BuiltIn_Print_Area_5_1_1_1_1_1_1_1_1_1_1_1_8">#REF!</definedName>
    <definedName name="Excel_BuiltIn_Print_Area_5_1_1_1_1_1_1_1_1_1_1_1_8_1">'[4]BSPL _ 31_03_08'!$B$1:$AG$688</definedName>
    <definedName name="Excel_BuiltIn_Print_Area_5_1_1_1_1_1_1_1_1_1_1_14">"$#REF!.$A$1:$AF$667"</definedName>
    <definedName name="Excel_BuiltIn_Print_Area_5_1_1_1_1_1_1_1_1_1_1_8">#REF!</definedName>
    <definedName name="Excel_BuiltIn_Print_Area_5_1_1_1_1_1_1_1_1_1_1_8_1">'[4]BSPL _ 31_03_08'!$B$1:$AG$687</definedName>
    <definedName name="Excel_BuiltIn_Print_Area_5_1_1_1_1_1_1_1_1_1_14">"$#REF!.$A$1:$AF$665"</definedName>
    <definedName name="Excel_BuiltIn_Print_Area_5_1_1_1_1_1_1_1_1_1_8">#REF!</definedName>
    <definedName name="Excel_BuiltIn_Print_Area_5_1_1_1_1_1_1_1_1_1_8_1">'[4]BSPL _ 31_03_08'!$B$1:$AG$685</definedName>
    <definedName name="Excel_BuiltIn_Print_Area_5_1_1_1_1_1_1_1_1_14">"$#REF!.$A$1:$AF$657"</definedName>
    <definedName name="Excel_BuiltIn_Print_Area_5_1_1_1_1_1_1_1_1_8">#REF!</definedName>
    <definedName name="Excel_BuiltIn_Print_Area_5_1_1_1_1_1_1_1_1_8_1">'[4]BSPL _ 31_03_08'!$B$1:$AG$683</definedName>
    <definedName name="Excel_BuiltIn_Print_Area_5_1_1_1_1_1_1_1_14">"$#REF!.$A$1:$AF$655"</definedName>
    <definedName name="Excel_BuiltIn_Print_Area_5_1_1_1_1_1_1_1_8">#REF!</definedName>
    <definedName name="Excel_BuiltIn_Print_Area_5_1_1_1_1_1_1_1_8_1">'[4]BSPL _ 31_03_08'!$B$1:$AG$675</definedName>
    <definedName name="Excel_BuiltIn_Print_Area_5_1_1_1_1_1_1_14">"$#REF!.$A$560:$AV$669"</definedName>
    <definedName name="Excel_BuiltIn_Print_Area_5_1_1_1_1_1_1_8">#REF!</definedName>
    <definedName name="Excel_BuiltIn_Print_Area_5_1_1_1_1_1_1_8_1">'[4]BSPL _ 31_03_08'!$B$1:$AG$672</definedName>
    <definedName name="Excel_BuiltIn_Print_Area_5_1_1_1_1_1_14">"$#REF!.$A$595:$AV$709"</definedName>
    <definedName name="Excel_BuiltIn_Print_Area_5_1_1_1_1_1_8">#REF!</definedName>
    <definedName name="Excel_BuiltIn_Print_Area_5_1_1_1_1_1_8_1">'[4]BSPL _ 31_03_08'!$B$558:$BE$687</definedName>
    <definedName name="Excel_BuiltIn_Print_Area_5_1_1_1_1_14">"$#REF!.$A$599:$AV$713"</definedName>
    <definedName name="Excel_BuiltIn_Print_Area_5_1_1_1_1_8">#REF!</definedName>
    <definedName name="Excel_BuiltIn_Print_Area_5_1_1_1_1_8_1">'[4]BSPL _ 31_03_08'!$B$602:$BE$727</definedName>
    <definedName name="Excel_BuiltIn_Print_Area_5_1_1_1_14">"$#REF!.$A$560:$AV$670"</definedName>
    <definedName name="Excel_BuiltIn_Print_Area_5_1_1_1_8">#REF!</definedName>
    <definedName name="Excel_BuiltIn_Print_Area_5_1_1_1_8_1">'[4]BSPL _ 31_03_08'!$B$606:$BE$731</definedName>
    <definedName name="Excel_BuiltIn_Print_Area_5_1_1_14">"$#REF!.$A$1:$CE$669"</definedName>
    <definedName name="Excel_BuiltIn_Print_Area_5_1_1_8">#REF!</definedName>
    <definedName name="Excel_BuiltIn_Print_Area_5_1_1_8_1">'[4]BSPL _ 31_03_08'!$B$558:$BE$688</definedName>
    <definedName name="Excel_BuiltIn_Print_Area_5_1_14">"$#REF!.$A$1:$E$24"</definedName>
    <definedName name="Excel_BuiltIn_Print_Area_5_1_8">#REF!</definedName>
    <definedName name="Excel_BuiltIn_Print_Area_5_1_8_1">'[4]BSPL _ 31_03_08'!$B$1:$CC$687</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1">#REF!</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1">"$#REF!.$A$1:$G$218"</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1">"$#REF!.$A$1:$G$249"</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1">"$#REF!.$A$1:$V$202"</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1">#REF!</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1">"$#REF!.$A$1:$U$216"</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8">#REF!</definedName>
    <definedName name="Excel_BuiltIn_Print_Area_6_1_1_1_1_1_1_1_1_1_1_1_1_1_1_1_1_1_1_1_1_1_1_1_1_1_1_1_1_14">#REF!</definedName>
    <definedName name="Excel_BuiltIn_Print_Area_6_1_1_1_1_1_1_1_1_1_1_1_1_1_1_1_1_1_1_1_1_1_1_1_1_1_1_1_1_8">#REF!</definedName>
    <definedName name="Excel_BuiltIn_Print_Area_6_1_1_1_1_1_1_1_1_1_1_1_1_1_1_1_1_1_1_1_1_1_1_1_1_1_1_1_14">#REF!</definedName>
    <definedName name="Excel_BuiltIn_Print_Area_6_1_1_1_1_1_1_1_1_1_1_1_1_1_1_1_1_1_1_1_1_1_1_1_1_1_1_1_8">#REF!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8">#REF!</definedName>
    <definedName name="Excel_BuiltIn_Print_Area_6_1_1_1_1_1_1_1_1_1_1_1_1_1_1_1_1_1_1_1_1_1_1_1_1_1_14">#REF!</definedName>
    <definedName name="Excel_BuiltIn_Print_Area_6_1_1_1_1_1_1_1_1_1_1_1_1_1_1_1_1_1_1_1_1_1_1_1_1_1_8">#REF!</definedName>
    <definedName name="Excel_BuiltIn_Print_Area_6_1_1_1_1_1_1_1_1_1_1_1_1_1_1_1_1_1_1_1_1_1_1_1_1_14">#REF!</definedName>
    <definedName name="Excel_BuiltIn_Print_Area_6_1_1_1_1_1_1_1_1_1_1_1_1_1_1_1_1_1_1_1_1_1_1_1_1_8">#REF!</definedName>
    <definedName name="Excel_BuiltIn_Print_Area_6_1_1_1_1_1_1_1_1_1_1_1_1_1_1_1_1_1_1_1_1_1_1_1_14">#REF!</definedName>
    <definedName name="Excel_BuiltIn_Print_Area_6_1_1_1_1_1_1_1_1_1_1_1_1_1_1_1_1_1_1_1_1_1_1_1_8">#REF!</definedName>
    <definedName name="Excel_BuiltIn_Print_Area_6_1_1_1_1_1_1_1_1_1_1_1_1_1_1_1_1_1_1_1_1_1_1_14">#REF!</definedName>
    <definedName name="Excel_BuiltIn_Print_Area_6_1_1_1_1_1_1_1_1_1_1_1_1_1_1_1_1_1_1_1_1_1_1_8">#REF!</definedName>
    <definedName name="Excel_BuiltIn_Print_Area_6_1_1_1_1_1_1_1_1_1_1_1_1_1_1_1_1_1_1_1_1_1_14">#REF!</definedName>
    <definedName name="Excel_BuiltIn_Print_Area_6_1_1_1_1_1_1_1_1_1_1_1_1_1_1_1_1_1_1_1_1_1_8">#REF!</definedName>
    <definedName name="Excel_BuiltIn_Print_Area_6_1_1_1_1_1_1_1_1_1_1_1_1_1_1_1_1_1_1_1_1_14">#REF!</definedName>
    <definedName name="Excel_BuiltIn_Print_Area_6_1_1_1_1_1_1_1_1_1_1_1_1_1_1_1_1_1_1_1_1_8">#REF!</definedName>
    <definedName name="Excel_BuiltIn_Print_Area_6_1_1_1_1_1_1_1_1_1_1_1_1_1_1_1_1_1_1_1_14">#REF!</definedName>
    <definedName name="Excel_BuiltIn_Print_Area_6_1_1_1_1_1_1_1_1_1_1_1_1_1_1_1_1_1_1_1_8">#REF!</definedName>
    <definedName name="Excel_BuiltIn_Print_Area_6_1_1_1_1_1_1_1_1_1_1_1_1_1_1_1_1_1_1_14">#REF!</definedName>
    <definedName name="Excel_BuiltIn_Print_Area_6_1_1_1_1_1_1_1_1_1_1_1_1_1_1_1_1_1_1_8">#REF!</definedName>
    <definedName name="Excel_BuiltIn_Print_Area_6_1_1_1_1_1_1_1_1_1_1_1_1_1_1_1_1_1_14">#REF!</definedName>
    <definedName name="Excel_BuiltIn_Print_Area_6_1_1_1_1_1_1_1_1_1_1_1_1_1_1_1_1_1_8">#REF!</definedName>
    <definedName name="Excel_BuiltIn_Print_Area_6_1_1_1_1_1_1_1_1_1_1_1_1_1_1_1_1_14">#REF!</definedName>
    <definedName name="Excel_BuiltIn_Print_Area_6_1_1_1_1_1_1_1_1_1_1_1_1_1_1_1_1_8">#REF!</definedName>
    <definedName name="Excel_BuiltIn_Print_Area_6_1_1_1_1_1_1_1_1_1_1_1_1_1_1_1_14">#REF!</definedName>
    <definedName name="Excel_BuiltIn_Print_Area_6_1_1_1_1_1_1_1_1_1_1_1_1_1_1_1_8">#REF!</definedName>
    <definedName name="Excel_BuiltIn_Print_Area_6_1_1_1_1_1_1_1_1_1_1_1_1_1_1_14">#REF!</definedName>
    <definedName name="Excel_BuiltIn_Print_Area_6_1_1_1_1_1_1_1_1_1_1_1_1_1_1_8">#REF!</definedName>
    <definedName name="Excel_BuiltIn_Print_Area_6_1_1_1_1_1_1_1_1_1_1_1_1_1_14">"$#REF!.$A$116:$G$133"</definedName>
    <definedName name="Excel_BuiltIn_Print_Area_6_1_1_1_1_1_1_1_1_1_1_1_1_1_8">#REF!</definedName>
    <definedName name="Excel_BuiltIn_Print_Area_6_1_1_1_1_1_1_1_1_1_1_1_1_1_8_1">'[4]BSPL _ 31_03_08'!$B$91:$BE$159</definedName>
    <definedName name="Excel_BuiltIn_Print_Area_6_1_1_1_1_1_1_1_1_1_1_1_1_14">"$#REF!.$A$1:$H$229"</definedName>
    <definedName name="Excel_BuiltIn_Print_Area_6_1_1_1_1_1_1_1_1_1_1_1_1_8">#REF!</definedName>
    <definedName name="Excel_BuiltIn_Print_Area_6_1_1_1_1_1_1_1_1_1_1_1_1_8_1">'[4]BSPL _ 31_03_08'!$B$4:$G$687</definedName>
    <definedName name="Excel_BuiltIn_Print_Area_6_1_1_1_1_1_1_1_1_1_1_1_14">"$#REF!.$A$1:$H$228"</definedName>
    <definedName name="Excel_BuiltIn_Print_Area_6_1_1_1_1_1_1_1_1_1_1_1_8">#REF!</definedName>
    <definedName name="Excel_BuiltIn_Print_Area_6_1_1_1_1_1_1_1_1_1_1_1_8_1">'[4]BSPL _ 31_03_08'!$B$1:$G$684</definedName>
    <definedName name="Excel_BuiltIn_Print_Area_6_1_1_1_1_1_1_1_1_1_1_14">"$#REF!.$A$1:$H$217"</definedName>
    <definedName name="Excel_BuiltIn_Print_Area_6_1_1_1_1_1_1_1_1_1_1_8">#REF!</definedName>
    <definedName name="Excel_BuiltIn_Print_Area_6_1_1_1_1_1_1_1_1_1_1_8_1">'[4]BSPL _ 31_03_08'!$B$1:$G$683</definedName>
    <definedName name="Excel_BuiltIn_Print_Area_6_1_1_1_1_1_1_1_1_1_14">"$#REF!.$A$1:$H$215"</definedName>
    <definedName name="Excel_BuiltIn_Print_Area_6_1_1_1_1_1_1_1_1_1_8">#REF!</definedName>
    <definedName name="Excel_BuiltIn_Print_Area_6_1_1_1_1_1_1_1_1_1_8_1">'[4]BSPL _ 31_03_08'!$B$1:$G$679</definedName>
    <definedName name="Excel_BuiltIn_Print_Area_6_1_1_1_1_1_1_1_1_14">"$#REF!.$A$1:$H$214"</definedName>
    <definedName name="Excel_BuiltIn_Print_Area_6_1_1_1_1_1_1_1_1_8">#REF!</definedName>
    <definedName name="Excel_BuiltIn_Print_Area_6_1_1_1_1_1_1_1_1_8_1">'[4]BSPL _ 31_03_08'!$B$1:$G$678</definedName>
    <definedName name="Excel_BuiltIn_Print_Area_6_1_1_1_1_1_1_1_14">"$#REF!.$A$1:$H$194"</definedName>
    <definedName name="Excel_BuiltIn_Print_Area_6_1_1_1_1_1_1_1_8">#REF!</definedName>
    <definedName name="Excel_BuiltIn_Print_Area_6_1_1_1_1_1_1_1_8_1">'[4]BSPL _ 31_03_08'!$B$1:$G$680</definedName>
    <definedName name="Excel_BuiltIn_Print_Area_6_1_1_1_1_1_1_14">"$#REF!.$A$1:$G$100"</definedName>
    <definedName name="Excel_BuiltIn_Print_Area_6_1_1_1_1_1_1_8">#REF!</definedName>
    <definedName name="Excel_BuiltIn_Print_Area_6_1_1_1_1_1_1_8_1">'[4]BSPL _ 31_03_08'!$B$7:$G$679</definedName>
    <definedName name="Excel_BuiltIn_Print_Area_6_1_1_1_1_1_14">"$#REF!.$A$1:$G$218"</definedName>
    <definedName name="Excel_BuiltIn_Print_Area_6_1_1_1_1_1_8">#REF!</definedName>
    <definedName name="Excel_BuiltIn_Print_Area_6_1_1_1_1_1_8_1">'[4]BSPL _ 31_03_08'!$B$7:$G$680</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'[4]BSPL _ 31_03_08'!$B$7:$G$689</definedName>
    <definedName name="Excel_BuiltIn_Print_Area_6_1_1_1_14">"$#REF!.$A$1:$G$215"</definedName>
    <definedName name="Excel_BuiltIn_Print_Area_6_1_1_1_8">#REF!</definedName>
    <definedName name="Excel_BuiltIn_Print_Area_6_1_1_1_8_1">'[4]BSPL _ 31_03_08'!$B$7:$G$682</definedName>
    <definedName name="Excel_BuiltIn_Print_Area_6_1_1_14">"$#REF!.$A$84:$AV$151"</definedName>
    <definedName name="Excel_BuiltIn_Print_Area_6_1_1_8">#REF!</definedName>
    <definedName name="Excel_BuiltIn_Print_Area_6_1_1_8_1">'[4]BSPL _ 31_03_08'!$B$7:$G$690</definedName>
    <definedName name="Excel_BuiltIn_Print_Area_6_1_14">"$#REF!.$A$7:$F$688"</definedName>
    <definedName name="Excel_BuiltIn_Print_Area_6_1_14_1">"$#REF!.$A$4:$F$669"</definedName>
    <definedName name="Excel_BuiltIn_Print_Area_6_1_8">#REF!</definedName>
    <definedName name="Excel_BuiltIn_Print_Area_6_1_8_1">'[4]BSPL _ 31_03_08'!$B$7:$G$678</definedName>
    <definedName name="Excel_BuiltIn_Print_Area_6_1_8_1_1">'[4]BSPL _ 31_03_08'!$B$7:$G$681</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4">"$#REF!.$#REF!$#REF!:$#REF!$#REF!"</definedName>
    <definedName name="Excel_BuiltIn_Print_Area_7_1_1_1_1_1_1_8">#REF!</definedName>
    <definedName name="Excel_BuiltIn_Print_Area_7_1_1_1_1_1_1_9">"$#REF!.$#REF!$#REF!:$#REF!$#REF!"</definedName>
    <definedName name="Excel_BuiltIn_Print_Area_7_1_1_1_1_1_14">#REF!</definedName>
    <definedName name="Excel_BuiltIn_Print_Area_7_1_1_1_1_1_20">#REF!</definedName>
    <definedName name="Excel_BuiltIn_Print_Area_7_1_1_1_1_14">#REF!</definedName>
    <definedName name="Excel_BuiltIn_Print_Area_7_1_1_1_1_8">#REF!</definedName>
    <definedName name="Excel_BuiltIn_Print_Area_7_1_1_1_14">#REF!</definedName>
    <definedName name="Excel_BuiltIn_Print_Area_7_1_1_1_8">#REF!</definedName>
    <definedName name="Excel_BuiltIn_Print_Area_7_1_1_14">#REF!</definedName>
    <definedName name="Excel_BuiltIn_Print_Area_7_1_1_8">#REF!</definedName>
    <definedName name="Excel_BuiltIn_Print_Area_7_1_14">#REF!</definedName>
    <definedName name="Excel_BuiltIn_Print_Area_7_1_8">#REF!</definedName>
    <definedName name="Excel_BuiltIn_Print_Area_8_1">"$#REF!.$A$1:$A$16"</definedName>
    <definedName name="Excel_BuiltIn_Print_Area_8_1_1">"$#REF!.$A$1:$A$16"</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9">"$#REF!.$#REF!$#REF!:$#REF!$#REF!"</definedName>
    <definedName name="Excel_BuiltIn_Print_Area_8_1_1_1_4">#REF!</definedName>
    <definedName name="Excel_BuiltIn_Print_Area_8_1_1_14">"$#REF!.$A$1:$A$16"</definedName>
    <definedName name="Excel_BuiltIn_Print_Area_8_1_1_8">#REF!</definedName>
    <definedName name="Excel_BuiltIn_Print_Area_8_1_1_9">"$#REF!.$A$1:$A$16"</definedName>
    <definedName name="Excel_BuiltIn_Print_Area_8_1_14">"$#REF!.$A$1:$A$16"</definedName>
    <definedName name="Excel_BuiltIn_Print_Area_8_1_8">#REF!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4">#REF!</definedName>
    <definedName name="Excel_BuiltIn_Print_Titles_15_1_8">#REF!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8">#REF!</definedName>
    <definedName name="Excel_BuiltIn_Print_Titles_18">#REF!</definedName>
    <definedName name="Excel_BuiltIn_Print_Titles_18_1">"$#REF!.$A$2:$HM$5"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4">"$#REF!.$B$5:$IO$11"</definedName>
    <definedName name="Excel_BuiltIn_Print_Titles_2_4">#REF!</definedName>
    <definedName name="Excel_BuiltIn_Print_Titles_2_4_1">#REF!</definedName>
    <definedName name="Excel_BuiltIn_Print_Titles_2_4_8">#REF!</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4">"$#REF!.$A$1:$IG$10"</definedName>
    <definedName name="Excel_BuiltIn_Print_Titles_5_8">#REF!</definedName>
    <definedName name="Excel_BuiltIn_Print_Titles_5_8_1">'[4]BSPL _ 31_03_08'!$B$1:$IP$10</definedName>
    <definedName name="Excel_BuiltIn_Print_Titles_6_1">"$#REF!.$A$1:$IK$3"</definedName>
    <definedName name="Excel_BuiltIn_Print_Titles_6_1_1">"$#REF!.$A$1:$IK$3"</definedName>
    <definedName name="Excel_BuiltIn_Print_Titles_6_1_1_14">#REF!</definedName>
    <definedName name="Excel_BuiltIn_Print_Titles_6_1_1_8">#REF!</definedName>
    <definedName name="Excel_BuiltIn_Print_Titles_6_1_14">#REF!</definedName>
    <definedName name="Excel_BuiltIn_Print_Titles_6_1_8">#REF!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9">"$#REF!.$#REF!$#REF!:$#REF!$#REF!"</definedName>
    <definedName name="Excel_BuiltIn_Print_Titles_7_14">"$#REF!.$A$1:$IL$3"</definedName>
    <definedName name="Excel_BuiltIn_Print_Titles_7_8">#REF!</definedName>
    <definedName name="Excel_BuiltIn_Print_Titles_8_1">'[4]BSPL _ 31_03_08'!$B:$C</definedName>
    <definedName name="Excel_BuiltIn_Print_Titles_9_1">"$#REF!.$A$2:$HM$5"</definedName>
    <definedName name="Excel_BuiltIn_Print_Titles_9_1_14">"$#REF!.$A$2:$HM$5"</definedName>
    <definedName name="Excel_BuiltIn_Print_Titles_9_1_8">#REF!</definedName>
    <definedName name="Excel_BuiltIn_Print_Titles_9_1_9">"$#REF!.$A$2:$HM$5"</definedName>
    <definedName name="fccb">"$#REF!.$#REF!$#REF!:$#REF!$#REF!"</definedName>
    <definedName name="fccb_1">"$#REF!.$#REF!$#REF!:$#REF!$#REF!"</definedName>
    <definedName name="fccb_14">"$#REF!.$#REF!$#REF!:$#REF!$#REF!"</definedName>
    <definedName name="fccb_2">"$#REF!.$#REF!$#REF!:$#REF!$#REF!"</definedName>
    <definedName name="fccb_8">#REF!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'[6]base_04_05'!#REF!</definedName>
    <definedName name="LOC_8_16">'[11]base_04_05'!#REF!</definedName>
    <definedName name="LOC_8_20">'[10]base_04_05'!#REF!</definedName>
    <definedName name="LOC_8_27">'[12]base_04_05'!#REF!</definedName>
    <definedName name="LOC_8_4">'[11]base_04_05'!#REF!</definedName>
    <definedName name="oi">"$#REF!.$A$5:$W$76"</definedName>
    <definedName name="oi_1">"$#REF!.$A$5:$W$76"</definedName>
    <definedName name="oi_14">"$#REF!.$A$5:$W$76"</definedName>
    <definedName name="oi_2">"$#REF!.$A$5:$U$76"</definedName>
    <definedName name="oi_8">#REF!</definedName>
    <definedName name="_xlnm.Print_Area" localSheetId="1">'Consolidated'!$A$1:$G$101</definedName>
    <definedName name="_xlnm.Print_Titles" localSheetId="1">'Consolidated'!$8:$11</definedName>
    <definedName name="q1sa">"$#REF!.$C$3:$I$61"</definedName>
    <definedName name="q1sa_1">"$#REF!.$C$3:$I$61"</definedName>
    <definedName name="q1sa_14">"$#REF!.$C$3:$I$61"</definedName>
    <definedName name="q1sa_2">"$#REF!.$C$3:$I$61"</definedName>
    <definedName name="q1sa_8">#REF!</definedName>
    <definedName name="q1ss">"$#REF!.$K$3:$O$61"</definedName>
    <definedName name="q1ss_1">"$#REF!.$K$3:$O$61"</definedName>
    <definedName name="q1ss_14">"$#REF!.$K$3:$O$61"</definedName>
    <definedName name="q1ss_2">"$#REF!.$J$3:$M$61"</definedName>
    <definedName name="q1ss_8">#REF!</definedName>
    <definedName name="qaw">"$#REF!.$#REF!$#REF!:$#REF!$#REF!"</definedName>
    <definedName name="qaw_1">"$#REF!.$#REF!$#REF!:$#REF!$#REF!"</definedName>
    <definedName name="qaw_14">"$#REF!.$#REF!$#REF!:$#REF!$#REF!"</definedName>
    <definedName name="qaw_2">"$#REF!.$#REF!$#REF!:$#REF!$#REF!"</definedName>
    <definedName name="qaw_8">#REF!</definedName>
    <definedName name="qsa">"$#REF!.$C$3:$I$61"</definedName>
    <definedName name="qsa_1">"$#REF!.$C$3:$I$61"</definedName>
    <definedName name="qsa_14">"$#REF!.$C$3:$I$61"</definedName>
    <definedName name="qsa_2">"$#REF!.$C$3:$I$61"</definedName>
    <definedName name="qsa_8">#REF!</definedName>
    <definedName name="sa">"$#REF!.$AD$2:$AO$114"</definedName>
    <definedName name="sa_1">"$#REF!.$AD$2:$AO$114"</definedName>
    <definedName name="sa_14">"$#REF!.$AD$2:$AO$114"</definedName>
    <definedName name="sa_2">"$#REF!.$AB$2:$AM$114"</definedName>
    <definedName name="sa_8">#REF!</definedName>
    <definedName name="sawlq">"$#REF!.$T$1:$AO$106"</definedName>
    <definedName name="sawlq_1">"$#REF!.$T$1:$AO$106"</definedName>
    <definedName name="sawlq_14">"$#REF!.$T$1:$AO$106"</definedName>
    <definedName name="sawlq_2">"$#REF!.$R$1:$AM$106"</definedName>
    <definedName name="sawlq_8">#REF!</definedName>
    <definedName name="ss">"$#REF!.$BO$2:$BZ$114"</definedName>
    <definedName name="ss_1">"$#REF!.$BO$2:$BZ$114"</definedName>
    <definedName name="ss_14">"$#REF!.$BO$2:$BZ$114"</definedName>
    <definedName name="ss_2">"$#REF!.$BM$2:$BX$114"</definedName>
    <definedName name="ss_8">#REF!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t">"$#REF!.$B$1:$O$91"</definedName>
    <definedName name="st_1">"$#REF!.$B$1:$O$91"</definedName>
    <definedName name="st_14">"$#REF!.$B$1:$O$91"</definedName>
    <definedName name="st_15">"$#REF!.$B$1:$O$91"</definedName>
    <definedName name="st_2">"$#REF!.$B$1:$M$91"</definedName>
    <definedName name="st_8">#REF!</definedName>
    <definedName name="w">"$#REF!.$Q$1:$AK$91"</definedName>
    <definedName name="w_1">"$#REF!.$Q$1:$AK$91"</definedName>
    <definedName name="w_14">"$#REF!.$Q$1:$AK$91"</definedName>
    <definedName name="w_15">"$#REF!.$Q$1:$AK$91"</definedName>
    <definedName name="w_2">"$#REF!.$O$1:$AI$91"</definedName>
    <definedName name="w_8">#REF!</definedName>
  </definedNames>
  <calcPr fullCalcOnLoad="1"/>
</workbook>
</file>

<file path=xl/sharedStrings.xml><?xml version="1.0" encoding="utf-8"?>
<sst xmlns="http://schemas.openxmlformats.org/spreadsheetml/2006/main" count="181" uniqueCount="96">
  <si>
    <t>Sun Pharmaceutical Industries  Limited</t>
  </si>
  <si>
    <t>Regd Office: Sun Pharma Advanced Research Centre, Tandalja, Vadodara-390020</t>
  </si>
  <si>
    <t>Corporate Office : Acme Plaza, Andheri-Kurla Road, Andheri (E), Mumbai - 400059</t>
  </si>
  <si>
    <t>Consolidated Unaudited Financial Results for the Quarter ended December 31, 2009</t>
  </si>
  <si>
    <t>(Rs. in Lakhs)</t>
  </si>
  <si>
    <t>Quarter ended</t>
  </si>
  <si>
    <t>Nine month ended</t>
  </si>
  <si>
    <t>Year ended</t>
  </si>
  <si>
    <t>31.12.09</t>
  </si>
  <si>
    <t>31.12.08</t>
  </si>
  <si>
    <t>Unaudited</t>
  </si>
  <si>
    <t>Income</t>
  </si>
  <si>
    <t>Net Sales / Income from Operations</t>
  </si>
  <si>
    <t>Total Income</t>
  </si>
  <si>
    <t>Expenditure</t>
  </si>
  <si>
    <t>(Increase)/Decrease in Stock-in-Trade and Work-in-Progress</t>
  </si>
  <si>
    <t>Consumption of Materials</t>
  </si>
  <si>
    <t>Purchase of Traded Goods</t>
  </si>
  <si>
    <t>Employees' Cost</t>
  </si>
  <si>
    <t>Other Indirect Taxes</t>
  </si>
  <si>
    <t>Depreciation / Amortisation</t>
  </si>
  <si>
    <t>Other Expenditure</t>
  </si>
  <si>
    <t>Total Expenditure</t>
  </si>
  <si>
    <t>Profit from Operations before Other Income, Interest &amp; Tax</t>
  </si>
  <si>
    <t>Other Income</t>
  </si>
  <si>
    <t>Profit before Interest &amp; Tax</t>
  </si>
  <si>
    <t>Net Interest Income</t>
  </si>
  <si>
    <t>Profit after Interest but before Tax</t>
  </si>
  <si>
    <t xml:space="preserve">   Tax Expense</t>
  </si>
  <si>
    <t>Net Profit from Ordinary Activities after Tax before Minority Interest</t>
  </si>
  <si>
    <t xml:space="preserve">   Minority Interest </t>
  </si>
  <si>
    <t>Net Profit after Minority Interest</t>
  </si>
  <si>
    <t>Paid-up Equity Share Capital</t>
  </si>
  <si>
    <t>Equity Shares - Face Value Rs. 5/- each</t>
  </si>
  <si>
    <t>Reserves excluding Revaluation Reserve 
   (As per last Audited Balance Sheet)</t>
  </si>
  <si>
    <t>(As per last Audited Balance Sheet)</t>
  </si>
  <si>
    <t>Earning Per Share - Rs. (Basic &amp; Diluted)</t>
  </si>
  <si>
    <t>Public Shareholding</t>
  </si>
  <si>
    <t>No. of Equity Shares of Rs. 5/- each</t>
  </si>
  <si>
    <t>Percentage of Shareholding</t>
  </si>
  <si>
    <t>Promoters and Promoter Group Shareholding</t>
  </si>
  <si>
    <t>a)</t>
  </si>
  <si>
    <t>Pledged / Encumbered</t>
  </si>
  <si>
    <t>N.A</t>
  </si>
  <si>
    <t>Percentage of Equity Shares (as a % of the total share holding of promoters  and promoter group)</t>
  </si>
  <si>
    <t>Percentage of Equity Shares (as a % of the total share capital of the Company)</t>
  </si>
  <si>
    <t>b)</t>
  </si>
  <si>
    <t>Non-encumbered</t>
  </si>
  <si>
    <t>Percentage of Equity Shares (as a % of the total shareholding of promoters and promoter group)</t>
  </si>
  <si>
    <t>Research &amp; Development Expenses 
incurred in above results:</t>
  </si>
  <si>
    <t xml:space="preserve">Notes: </t>
  </si>
  <si>
    <t>The above Unaudited financial results of the Company have been reviewed by the Audit Committee and approved by the Board of Directors at their meeting held on January 29, 2010.</t>
  </si>
  <si>
    <t>Consolidation has been done by applying Accounting Standard 21 – "Consolidated Financial Statements" as notified by Companies (Accounting Standards) Rules, 2006.</t>
  </si>
  <si>
    <t xml:space="preserve">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 Alkaloida and Aditya Acquisition Company Ltd., an Israeli incorporated subsidiary of Alkaloida. On the same date, Taro and some of its directors had filed for a declaratory judgment in an Israeli court seeking Alkaloida/Company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 </t>
  </si>
  <si>
    <t>The Company has only one reportable business segment namely 'Pharmaceuticals'.</t>
  </si>
  <si>
    <t>The standalone financial results for the quarter ended December 31, 2009 are available on the Company's website (www.sunpharma.com) and on the websites of BSE (www.bseindia.com) and NSE (www.nseindia.com).</t>
  </si>
  <si>
    <t>Tax Expense includes Current Tax, Deferred Tax and Fringe Benefit Tax wherever applicable.</t>
  </si>
  <si>
    <t>Status of investor complaints  [in nos.]  during  the quarter,  pursuant to the clause 41 of the listing agreement : 
Opening [0]; Received [4]; Resolved [4]; Closing [0].</t>
  </si>
  <si>
    <t>Figures for the previous period  / year have been regrouped / reclassified, wherever considered necessary.</t>
  </si>
  <si>
    <t>By Order of the Board</t>
  </si>
  <si>
    <t>Dilip S. Shanghvi</t>
  </si>
  <si>
    <t>Mumbai, January  29, 2010</t>
  </si>
  <si>
    <t>Chairman &amp; Managing Director</t>
  </si>
  <si>
    <t>Total Sales</t>
  </si>
  <si>
    <t xml:space="preserve">Domestic </t>
  </si>
  <si>
    <t>Formulations</t>
  </si>
  <si>
    <t>Bulk</t>
  </si>
  <si>
    <t>Others</t>
  </si>
  <si>
    <t>Exports</t>
  </si>
  <si>
    <t>Sales</t>
  </si>
  <si>
    <t>R&amp;D Expenditure as % of Sales</t>
  </si>
  <si>
    <t>Total R&amp;D Expenditure</t>
  </si>
  <si>
    <t>Capital</t>
  </si>
  <si>
    <t>Revenue</t>
  </si>
  <si>
    <t>31.03.09</t>
  </si>
  <si>
    <t>Audited</t>
  </si>
  <si>
    <t>Unaudited Financial Results for the Quarter ended December 31, 2009</t>
  </si>
  <si>
    <t>(Rs in Lakhs)</t>
  </si>
  <si>
    <t>Nine Month ended</t>
  </si>
  <si>
    <t>Other operating Income</t>
  </si>
  <si>
    <t>(Increase)/Decrease in Stock in trade and work in progress</t>
  </si>
  <si>
    <t>Gain / (Loss) on disposal of Investment (Net)</t>
  </si>
  <si>
    <t>Tax Expense</t>
  </si>
  <si>
    <t>Net Profit for the period from ordinary activities after tax</t>
  </si>
  <si>
    <t>Reserves excluding Revaluation Reserve
(As per last Audited Balance Sheet)</t>
  </si>
  <si>
    <t>Earnings Per Share - Rs. (Basic &amp; Diluted)</t>
  </si>
  <si>
    <t>Research &amp; Development Expenses 
Included in above results</t>
  </si>
  <si>
    <t>The above financial results of the Company have been reviewed by the Audit  Committee and approved by the Board of Directors at their meeting held on January 29, 2010 and have been subjected to a Limited Review by the Statutory Auditors of the Company.</t>
  </si>
  <si>
    <t>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Taro,Alkalodia and Aditya Acquisition Company Ltd., an Israeli incorporated subsidiary of Alkaloida. On the same date, Taro and some of its directors had filed for a declaratory judgment in an Israeli court seeking Alkaloida/Company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t>
  </si>
  <si>
    <t>Tax Expense includes Current Tax, Deferred Tax and Fringe Benefit Tax, wherever applicable.</t>
  </si>
  <si>
    <t>Status of investor  complaints  [in no.s]  during  the quarter,  pursuant to clause 41 of the listing agreement : 
Opening [0]; Received [4]; Resolved [4]; Closing [0]</t>
  </si>
  <si>
    <t>Figures for the previous  period / year  have been regrouped / reclassified, wherever considered necessary.</t>
  </si>
  <si>
    <t>By order of the Board</t>
  </si>
  <si>
    <t>Dilip S Shanghvi</t>
  </si>
  <si>
    <t>Mumbai, January 29, 2010</t>
  </si>
  <si>
    <t>Chairman and Managing Director</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</si>
</sst>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 ;@\ "/>
    <numFmt numFmtId="165" formatCode="#,##0.0"/>
    <numFmt numFmtId="166" formatCode="0.0"/>
    <numFmt numFmtId="167" formatCode="#,###.0"/>
    <numFmt numFmtId="168" formatCode="0_ ;\-0\ "/>
    <numFmt numFmtId="169" formatCode="0.0_ ;\-0.0\ "/>
    <numFmt numFmtId="170" formatCode="0.0_);\(0.0\)"/>
    <numFmt numFmtId="171" formatCode="mmmm\-yy"/>
    <numFmt numFmtId="172" formatCode="0.0000"/>
    <numFmt numFmtId="173" formatCode="0.000"/>
    <numFmt numFmtId="174" formatCode="0_);\(0\)"/>
    <numFmt numFmtId="175" formatCode="#,###"/>
    <numFmt numFmtId="176" formatCode="#,###.00"/>
    <numFmt numFmtId="177" formatCode="\-"/>
    <numFmt numFmtId="178" formatCode="0.0%"/>
    <numFmt numFmtId="179" formatCode="#,##0.0\ ;&quot; (&quot;#,##0.0\);&quot; -&quot;#\ ;@\ "/>
    <numFmt numFmtId="180" formatCode="dd/mm/yy\ hh:mm"/>
    <numFmt numFmtId="181" formatCode="#,##0.00\ ;&quot; (&quot;#,##0.00\);&quot; -&quot;#.0\ ;@\ "/>
    <numFmt numFmtId="182" formatCode="0.0000000"/>
    <numFmt numFmtId="183" formatCode="0.0\ ;\(0.0\)"/>
    <numFmt numFmtId="184" formatCode="#,##0\ ;&quot; (&quot;#,##0\);&quot; -&quot;#\ ;@\ "/>
    <numFmt numFmtId="185" formatCode="0.00\ "/>
    <numFmt numFmtId="186" formatCode="#,##0.000\ ;&quot; (&quot;#,##0.000\);&quot; -&quot;#\ ;@\ "/>
    <numFmt numFmtId="187" formatCode="#,##0.0\ ;\(#,##0.0\)"/>
    <numFmt numFmtId="188" formatCode="0.00000000"/>
    <numFmt numFmtId="189" formatCode="#,##0.00\ ;\(#,##0.00\)"/>
    <numFmt numFmtId="190" formatCode="dd/mm/yy\ h:mm\ AM/PM"/>
    <numFmt numFmtId="191" formatCode="0.00\ ;\(0.00\)"/>
    <numFmt numFmtId="192" formatCode="0\ ;\(0\)"/>
    <numFmt numFmtId="193" formatCode="0.00_);\(0.00\)"/>
    <numFmt numFmtId="194" formatCode="#,##0.0_);\(#,##0.0\)"/>
    <numFmt numFmtId="195" formatCode="#,##0.0\ ;&quot; (&quot;#,##0.0\);&quot; -&quot;#.0\ ;@\ "/>
    <numFmt numFmtId="196" formatCode="_(* #,##0.0_);_(* \(#,##0.0\);_(* &quot;-&quot;??_);_(@_)"/>
    <numFmt numFmtId="197" formatCode="[$-409]d\-mmm\-yyyy;@"/>
    <numFmt numFmtId="198" formatCode="#,##0.00\ ;&quot; (&quot;#,##0.00\);&quot; -&quot;#.00\ ;@\ "/>
    <numFmt numFmtId="199" formatCode="_(* #,##0_);_(* \(#,##0\);_(* &quot;-&quot;??_);_(@_)"/>
    <numFmt numFmtId="200" formatCode="_(* #,##0_);_(* \(#,##0\);_(* \-??_);_(@_)"/>
    <numFmt numFmtId="201" formatCode="_(* #,##0.00_);_(* \(#,##0.00\);_(* \-??_);_(@_)"/>
    <numFmt numFmtId="202" formatCode="_(* #,##0.0_);_(* \(#,##0.0\);_(* \-??_);_(@_)"/>
    <numFmt numFmtId="203" formatCode="0.000000"/>
    <numFmt numFmtId="204" formatCode="0.00000"/>
    <numFmt numFmtId="205" formatCode="_(* #,##0.0_);_(* \(#,##0.0\);_(* &quot;-&quot;?_);_(@_)"/>
    <numFmt numFmtId="206" formatCode="#,##0\ ;\(#,##0\)"/>
    <numFmt numFmtId="207" formatCode="#,##0.000\ ;&quot; (&quot;#,##0.000\);&quot; -&quot;#.000\ ;@\ "/>
    <numFmt numFmtId="208" formatCode="[$-409]dddd\,\ mmmm\ dd\,\ yyyy"/>
    <numFmt numFmtId="209" formatCode="[$-409]mmm\-yy;@"/>
    <numFmt numFmtId="210" formatCode="0.000000000"/>
    <numFmt numFmtId="211" formatCode="_(* #,##0.000_);_(* \(#,##0.000\);_(* &quot;-&quot;??_);_(@_)"/>
    <numFmt numFmtId="212" formatCode="_(* #,##0.0000_);_(* \(#,##0.0000\);_(* &quot;-&quot;??_);_(@_)"/>
    <numFmt numFmtId="213" formatCode="m/d/yyyy\ h:mm"/>
    <numFmt numFmtId="214" formatCode="d\-mmm\-yyyy;@"/>
    <numFmt numFmtId="215" formatCode="m/d/yyyy"/>
    <numFmt numFmtId="216" formatCode="0.0_);[Red]\(0.0\)"/>
    <numFmt numFmtId="217" formatCode="&quot;Yes&quot;;&quot;Yes&quot;;&quot;No&quot;"/>
    <numFmt numFmtId="218" formatCode="&quot;True&quot;;&quot;True&quot;;&quot;False&quot;"/>
    <numFmt numFmtId="219" formatCode="&quot;On&quot;;&quot;On&quot;;&quot;Off&quot;"/>
    <numFmt numFmtId="220" formatCode="[$€-2]\ #,##0.00_);[Red]\([$€-2]\ #,##0.00\)"/>
    <numFmt numFmtId="221" formatCode="0.00_);[Red]\(0.00\)"/>
    <numFmt numFmtId="222" formatCode="0.000%"/>
    <numFmt numFmtId="223" formatCode="0.0000%"/>
  </numFmts>
  <fonts count="39">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name val="Arial"/>
      <family val="2"/>
    </font>
    <font>
      <i/>
      <sz val="11"/>
      <color indexed="23"/>
      <name val="Calibri"/>
      <family val="2"/>
    </font>
    <font>
      <u val="single"/>
      <sz val="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8"/>
      <name val="Arial"/>
      <family val="0"/>
    </font>
    <font>
      <sz val="18"/>
      <name val="Arial"/>
      <family val="0"/>
    </font>
    <font>
      <b/>
      <sz val="18"/>
      <color indexed="8"/>
      <name val="Arial"/>
      <family val="0"/>
    </font>
    <font>
      <sz val="18"/>
      <color indexed="8"/>
      <name val="Arial"/>
      <family val="0"/>
    </font>
    <font>
      <b/>
      <sz val="16"/>
      <name val="Arial"/>
      <family val="0"/>
    </font>
    <font>
      <sz val="16"/>
      <name val="Arial"/>
      <family val="0"/>
    </font>
    <font>
      <sz val="18"/>
      <color indexed="9"/>
      <name val="Arial"/>
      <family val="0"/>
    </font>
    <font>
      <i/>
      <sz val="18"/>
      <color indexed="8"/>
      <name val="Arial"/>
      <family val="0"/>
    </font>
    <font>
      <sz val="11"/>
      <name val="Arial"/>
      <family val="2"/>
    </font>
    <font>
      <b/>
      <sz val="11"/>
      <name val="Arial"/>
      <family val="2"/>
    </font>
    <font>
      <sz val="14"/>
      <name val="Arial"/>
      <family val="2"/>
    </font>
    <font>
      <sz val="12"/>
      <name val="Arial"/>
      <family val="2"/>
    </font>
    <font>
      <b/>
      <sz val="14"/>
      <name val="Arial"/>
      <family val="2"/>
    </font>
    <font>
      <b/>
      <sz val="12"/>
      <name val="Arial"/>
      <family val="2"/>
    </font>
    <font>
      <i/>
      <sz val="14"/>
      <name val="Arial"/>
      <family val="2"/>
    </font>
    <font>
      <i/>
      <sz val="12"/>
      <name val="Arial"/>
      <family val="2"/>
    </font>
    <font>
      <sz val="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3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medium"/>
    </border>
    <border>
      <left style="thin"/>
      <right style="thin"/>
      <top>
        <color indexed="63"/>
      </top>
      <bottom style="mediu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s>
  <cellStyleXfs count="74">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164"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1" fillId="0" borderId="0" applyNumberFormat="0" applyFill="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27">
    <xf numFmtId="0" fontId="0" fillId="0" borderId="0" xfId="0" applyAlignment="1">
      <alignment/>
    </xf>
    <xf numFmtId="0" fontId="23" fillId="0" borderId="0" xfId="67" applyFont="1" applyAlignment="1">
      <alignment/>
    </xf>
    <xf numFmtId="0" fontId="23" fillId="0" borderId="10" xfId="67" applyFont="1" applyBorder="1" applyAlignment="1">
      <alignment/>
    </xf>
    <xf numFmtId="0" fontId="22" fillId="0" borderId="11" xfId="67" applyFont="1" applyBorder="1" applyAlignment="1">
      <alignment horizontal="center"/>
    </xf>
    <xf numFmtId="0" fontId="22" fillId="0" borderId="0" xfId="67" applyFont="1" applyBorder="1" applyAlignment="1">
      <alignment horizontal="center"/>
    </xf>
    <xf numFmtId="0" fontId="22" fillId="0" borderId="12" xfId="67" applyFont="1" applyBorder="1" applyAlignment="1">
      <alignment horizontal="center"/>
    </xf>
    <xf numFmtId="0" fontId="23" fillId="0" borderId="11" xfId="67" applyFont="1" applyFill="1" applyBorder="1" applyAlignment="1">
      <alignment horizontal="left"/>
    </xf>
    <xf numFmtId="0" fontId="23" fillId="0" borderId="0" xfId="67" applyFont="1" applyFill="1" applyBorder="1" applyAlignment="1">
      <alignment/>
    </xf>
    <xf numFmtId="167" fontId="24" fillId="0" borderId="12" xfId="66" applyNumberFormat="1" applyFont="1" applyFill="1" applyBorder="1" applyAlignment="1">
      <alignment horizontal="right"/>
      <protection/>
    </xf>
    <xf numFmtId="0" fontId="23" fillId="0" borderId="13" xfId="67" applyFont="1" applyFill="1" applyBorder="1" applyAlignment="1">
      <alignment horizontal="left"/>
    </xf>
    <xf numFmtId="0" fontId="23" fillId="0" borderId="14" xfId="67" applyFont="1" applyFill="1" applyBorder="1" applyAlignment="1">
      <alignment/>
    </xf>
    <xf numFmtId="166" fontId="23" fillId="0" borderId="15" xfId="67" applyNumberFormat="1" applyFont="1" applyFill="1" applyBorder="1" applyAlignment="1">
      <alignment horizontal="center"/>
    </xf>
    <xf numFmtId="0" fontId="23" fillId="0" borderId="16" xfId="67" applyFont="1" applyFill="1" applyBorder="1" applyAlignment="1">
      <alignment horizontal="left"/>
    </xf>
    <xf numFmtId="0" fontId="23" fillId="0" borderId="17" xfId="67" applyFont="1" applyFill="1" applyBorder="1" applyAlignment="1">
      <alignment/>
    </xf>
    <xf numFmtId="167" fontId="25" fillId="0" borderId="18" xfId="66" applyNumberFormat="1" applyFont="1" applyFill="1" applyBorder="1" applyAlignment="1">
      <alignment horizontal="center"/>
      <protection/>
    </xf>
    <xf numFmtId="167" fontId="25" fillId="0" borderId="12" xfId="66" applyNumberFormat="1" applyFont="1" applyFill="1" applyBorder="1" applyAlignment="1">
      <alignment horizontal="center"/>
      <protection/>
    </xf>
    <xf numFmtId="0" fontId="23" fillId="0" borderId="19" xfId="67" applyFont="1" applyFill="1" applyBorder="1" applyAlignment="1">
      <alignment horizontal="left"/>
    </xf>
    <xf numFmtId="0" fontId="23" fillId="0" borderId="20" xfId="67" applyFont="1" applyFill="1" applyBorder="1" applyAlignment="1">
      <alignment/>
    </xf>
    <xf numFmtId="167" fontId="25" fillId="0" borderId="15" xfId="66" applyNumberFormat="1" applyFont="1" applyFill="1" applyBorder="1" applyAlignment="1">
      <alignment horizontal="center"/>
      <protection/>
    </xf>
    <xf numFmtId="0" fontId="22" fillId="0" borderId="16" xfId="67" applyFont="1" applyFill="1" applyBorder="1" applyAlignment="1">
      <alignment horizontal="left"/>
    </xf>
    <xf numFmtId="3" fontId="22" fillId="0" borderId="18" xfId="67" applyNumberFormat="1" applyFont="1" applyFill="1" applyBorder="1" applyAlignment="1">
      <alignment horizontal="right"/>
    </xf>
    <xf numFmtId="3" fontId="22" fillId="0" borderId="0" xfId="67" applyNumberFormat="1" applyFont="1" applyFill="1" applyBorder="1" applyAlignment="1">
      <alignment horizontal="right"/>
    </xf>
    <xf numFmtId="3" fontId="22" fillId="0" borderId="11" xfId="67" applyNumberFormat="1" applyFont="1" applyFill="1" applyBorder="1" applyAlignment="1">
      <alignment horizontal="right"/>
    </xf>
    <xf numFmtId="3" fontId="22" fillId="0" borderId="21" xfId="67" applyNumberFormat="1" applyFont="1" applyFill="1" applyBorder="1" applyAlignment="1">
      <alignment horizontal="right"/>
    </xf>
    <xf numFmtId="0" fontId="23" fillId="0" borderId="11" xfId="67" applyFont="1" applyFill="1" applyBorder="1" applyAlignment="1">
      <alignment horizontal="left" indent="1"/>
    </xf>
    <xf numFmtId="0" fontId="23" fillId="0" borderId="12" xfId="67" applyFont="1" applyFill="1" applyBorder="1" applyAlignment="1">
      <alignment/>
    </xf>
    <xf numFmtId="184" fontId="25" fillId="0" borderId="18" xfId="66" applyNumberFormat="1" applyFont="1" applyFill="1" applyBorder="1" applyAlignment="1">
      <alignment horizontal="right"/>
      <protection/>
    </xf>
    <xf numFmtId="184" fontId="25" fillId="0" borderId="0" xfId="66" applyNumberFormat="1" applyFont="1" applyFill="1" applyBorder="1" applyAlignment="1">
      <alignment horizontal="right"/>
      <protection/>
    </xf>
    <xf numFmtId="199" fontId="23" fillId="0" borderId="18" xfId="49" applyNumberFormat="1" applyFont="1" applyFill="1" applyBorder="1" applyAlignment="1">
      <alignment horizontal="right"/>
    </xf>
    <xf numFmtId="199" fontId="23" fillId="0" borderId="0" xfId="49" applyNumberFormat="1" applyFont="1" applyFill="1" applyBorder="1" applyAlignment="1">
      <alignment horizontal="right"/>
    </xf>
    <xf numFmtId="0" fontId="22" fillId="0" borderId="11" xfId="67" applyFont="1" applyFill="1" applyBorder="1" applyAlignment="1">
      <alignment horizontal="left"/>
    </xf>
    <xf numFmtId="184" fontId="24" fillId="0" borderId="18" xfId="66" applyNumberFormat="1" applyFont="1" applyFill="1" applyBorder="1" applyAlignment="1">
      <alignment horizontal="right"/>
      <protection/>
    </xf>
    <xf numFmtId="184" fontId="24" fillId="0" borderId="0" xfId="66" applyNumberFormat="1" applyFont="1" applyFill="1" applyBorder="1" applyAlignment="1">
      <alignment horizontal="right"/>
      <protection/>
    </xf>
    <xf numFmtId="199" fontId="22" fillId="0" borderId="18" xfId="49" applyNumberFormat="1" applyFont="1" applyFill="1" applyBorder="1" applyAlignment="1">
      <alignment horizontal="right"/>
    </xf>
    <xf numFmtId="199" fontId="22" fillId="0" borderId="0" xfId="49" applyNumberFormat="1" applyFont="1" applyFill="1" applyBorder="1" applyAlignment="1">
      <alignment horizontal="right"/>
    </xf>
    <xf numFmtId="199" fontId="23" fillId="0" borderId="18" xfId="49" applyNumberFormat="1" applyFont="1" applyFill="1" applyBorder="1" applyAlignment="1">
      <alignment/>
    </xf>
    <xf numFmtId="184" fontId="24" fillId="0" borderId="18" xfId="66" applyNumberFormat="1" applyFont="1" applyFill="1" applyBorder="1" applyAlignment="1">
      <alignment/>
      <protection/>
    </xf>
    <xf numFmtId="0" fontId="26" fillId="0" borderId="11" xfId="67" applyFont="1" applyFill="1" applyBorder="1" applyAlignment="1">
      <alignment horizontal="left"/>
    </xf>
    <xf numFmtId="0" fontId="27" fillId="0" borderId="12" xfId="67" applyFont="1" applyFill="1" applyBorder="1" applyAlignment="1">
      <alignment/>
    </xf>
    <xf numFmtId="0" fontId="25" fillId="0" borderId="11" xfId="66" applyFont="1" applyFill="1" applyBorder="1">
      <alignment/>
      <protection/>
    </xf>
    <xf numFmtId="0" fontId="22" fillId="0" borderId="0" xfId="67" applyFont="1" applyAlignment="1">
      <alignment/>
    </xf>
    <xf numFmtId="196" fontId="23" fillId="0" borderId="0" xfId="49" applyNumberFormat="1" applyFont="1" applyFill="1" applyBorder="1" applyAlignment="1">
      <alignment horizontal="right"/>
    </xf>
    <xf numFmtId="196" fontId="28" fillId="0" borderId="18" xfId="49" applyNumberFormat="1" applyFont="1" applyFill="1" applyBorder="1" applyAlignment="1">
      <alignment horizontal="right"/>
    </xf>
    <xf numFmtId="0" fontId="25" fillId="0" borderId="11" xfId="66" applyFont="1" applyBorder="1" applyAlignment="1">
      <alignment horizontal="left" indent="1"/>
      <protection/>
    </xf>
    <xf numFmtId="0" fontId="23" fillId="0" borderId="12" xfId="67" applyFont="1" applyBorder="1" applyAlignment="1">
      <alignment horizontal="left" wrapText="1"/>
    </xf>
    <xf numFmtId="196" fontId="22" fillId="0" borderId="11" xfId="49" applyNumberFormat="1" applyFont="1" applyFill="1" applyBorder="1" applyAlignment="1">
      <alignment horizontal="left"/>
    </xf>
    <xf numFmtId="196" fontId="23" fillId="0" borderId="12" xfId="49" applyNumberFormat="1" applyFont="1" applyFill="1" applyBorder="1" applyAlignment="1">
      <alignment/>
    </xf>
    <xf numFmtId="195" fontId="24" fillId="0" borderId="18" xfId="66" applyNumberFormat="1" applyFont="1" applyFill="1" applyBorder="1" applyAlignment="1">
      <alignment horizontal="right"/>
      <protection/>
    </xf>
    <xf numFmtId="195" fontId="24" fillId="0" borderId="0" xfId="66" applyNumberFormat="1" applyFont="1" applyFill="1" applyBorder="1" applyAlignment="1">
      <alignment horizontal="right"/>
      <protection/>
    </xf>
    <xf numFmtId="196" fontId="22" fillId="0" borderId="19" xfId="49" applyNumberFormat="1" applyFont="1" applyFill="1" applyBorder="1" applyAlignment="1">
      <alignment horizontal="left"/>
    </xf>
    <xf numFmtId="196" fontId="23" fillId="0" borderId="20" xfId="49" applyNumberFormat="1" applyFont="1" applyFill="1" applyBorder="1" applyAlignment="1">
      <alignment/>
    </xf>
    <xf numFmtId="196" fontId="23" fillId="0" borderId="22" xfId="49" applyNumberFormat="1" applyFont="1" applyFill="1" applyBorder="1" applyAlignment="1">
      <alignment horizontal="right"/>
    </xf>
    <xf numFmtId="195" fontId="25" fillId="0" borderId="22" xfId="66" applyNumberFormat="1" applyFont="1" applyFill="1" applyBorder="1" applyAlignment="1">
      <alignment horizontal="right"/>
      <protection/>
    </xf>
    <xf numFmtId="196" fontId="23" fillId="0" borderId="23" xfId="49" applyNumberFormat="1" applyFont="1" applyFill="1" applyBorder="1" applyAlignment="1">
      <alignment horizontal="right"/>
    </xf>
    <xf numFmtId="1" fontId="22" fillId="0" borderId="11" xfId="0" applyNumberFormat="1" applyFont="1" applyFill="1" applyBorder="1" applyAlignment="1">
      <alignment horizontal="left"/>
    </xf>
    <xf numFmtId="1" fontId="22" fillId="0" borderId="0" xfId="0" applyNumberFormat="1" applyFont="1" applyFill="1" applyBorder="1" applyAlignment="1">
      <alignment/>
    </xf>
    <xf numFmtId="196" fontId="22" fillId="0" borderId="16" xfId="46" applyNumberFormat="1" applyFont="1" applyFill="1" applyBorder="1" applyAlignment="1">
      <alignment/>
    </xf>
    <xf numFmtId="196" fontId="23" fillId="0" borderId="21" xfId="46" applyNumberFormat="1" applyFont="1" applyFill="1" applyBorder="1" applyAlignment="1">
      <alignment/>
    </xf>
    <xf numFmtId="0" fontId="23" fillId="0" borderId="11" xfId="0" applyFont="1" applyFill="1" applyBorder="1" applyAlignment="1">
      <alignment horizontal="left"/>
    </xf>
    <xf numFmtId="0" fontId="22" fillId="0" borderId="0" xfId="0" applyFont="1" applyFill="1" applyBorder="1" applyAlignment="1">
      <alignment/>
    </xf>
    <xf numFmtId="200" fontId="22" fillId="0" borderId="24" xfId="46" applyNumberFormat="1" applyFont="1" applyFill="1" applyBorder="1" applyAlignment="1" applyProtection="1">
      <alignment horizontal="right"/>
      <protection/>
    </xf>
    <xf numFmtId="199" fontId="23" fillId="0" borderId="18" xfId="46" applyNumberFormat="1" applyFont="1" applyFill="1" applyBorder="1" applyAlignment="1">
      <alignment horizontal="right"/>
    </xf>
    <xf numFmtId="164" fontId="23" fillId="0" borderId="11" xfId="46" applyFont="1" applyFill="1" applyBorder="1" applyAlignment="1">
      <alignment horizontal="left"/>
    </xf>
    <xf numFmtId="39" fontId="23" fillId="0" borderId="25" xfId="46" applyNumberFormat="1" applyFont="1" applyFill="1" applyBorder="1" applyAlignment="1">
      <alignment horizontal="left"/>
    </xf>
    <xf numFmtId="164" fontId="22" fillId="0" borderId="24" xfId="46" applyFont="1" applyFill="1" applyBorder="1" applyAlignment="1" applyProtection="1">
      <alignment horizontal="right"/>
      <protection/>
    </xf>
    <xf numFmtId="164" fontId="23" fillId="0" borderId="26" xfId="46" applyFont="1" applyFill="1" applyBorder="1" applyAlignment="1">
      <alignment horizontal="right"/>
    </xf>
    <xf numFmtId="2" fontId="23" fillId="0" borderId="27" xfId="17" applyNumberFormat="1" applyFont="1" applyFill="1" applyBorder="1" applyAlignment="1" applyProtection="1">
      <alignment horizontal="left" vertical="center"/>
      <protection/>
    </xf>
    <xf numFmtId="2" fontId="23" fillId="0" borderId="25" xfId="17" applyNumberFormat="1" applyFont="1" applyFill="1" applyBorder="1" applyAlignment="1" applyProtection="1">
      <alignment horizontal="left" vertical="center"/>
      <protection/>
    </xf>
    <xf numFmtId="200" fontId="22" fillId="0" borderId="25" xfId="46" applyNumberFormat="1" applyFont="1" applyFill="1" applyBorder="1" applyAlignment="1" applyProtection="1">
      <alignment horizontal="right"/>
      <protection/>
    </xf>
    <xf numFmtId="199" fontId="22" fillId="0" borderId="12" xfId="46" applyNumberFormat="1" applyFont="1" applyFill="1" applyBorder="1" applyAlignment="1">
      <alignment horizontal="right"/>
    </xf>
    <xf numFmtId="199" fontId="23" fillId="0" borderId="12" xfId="46" applyNumberFormat="1" applyFont="1" applyFill="1" applyBorder="1" applyAlignment="1">
      <alignment horizontal="right"/>
    </xf>
    <xf numFmtId="164" fontId="23" fillId="0" borderId="12" xfId="46" applyFont="1" applyFill="1" applyBorder="1" applyAlignment="1">
      <alignment horizontal="right"/>
    </xf>
    <xf numFmtId="2" fontId="23" fillId="0" borderId="25" xfId="17" applyNumberFormat="1" applyFont="1" applyFill="1" applyBorder="1" applyAlignment="1" applyProtection="1">
      <alignment horizontal="left" vertical="top" wrapText="1"/>
      <protection/>
    </xf>
    <xf numFmtId="164" fontId="22" fillId="0" borderId="25" xfId="46" applyFont="1" applyFill="1" applyBorder="1" applyAlignment="1" applyProtection="1">
      <alignment horizontal="right"/>
      <protection/>
    </xf>
    <xf numFmtId="2" fontId="23" fillId="0" borderId="28" xfId="17" applyNumberFormat="1" applyFont="1" applyFill="1" applyBorder="1" applyAlignment="1" applyProtection="1">
      <alignment horizontal="left" vertical="center"/>
      <protection/>
    </xf>
    <xf numFmtId="2" fontId="23" fillId="0" borderId="29" xfId="17" applyNumberFormat="1" applyFont="1" applyFill="1" applyBorder="1" applyAlignment="1" applyProtection="1">
      <alignment horizontal="justify" vertical="top" wrapText="1"/>
      <protection/>
    </xf>
    <xf numFmtId="164" fontId="22" fillId="0" borderId="29" xfId="46" applyFont="1" applyFill="1" applyBorder="1" applyAlignment="1" applyProtection="1">
      <alignment horizontal="right"/>
      <protection/>
    </xf>
    <xf numFmtId="199" fontId="23" fillId="0" borderId="30" xfId="46" applyNumberFormat="1" applyFont="1" applyFill="1" applyBorder="1" applyAlignment="1">
      <alignment horizontal="right"/>
    </xf>
    <xf numFmtId="164" fontId="23" fillId="0" borderId="30" xfId="46" applyFont="1" applyFill="1" applyBorder="1" applyAlignment="1">
      <alignment horizontal="right"/>
    </xf>
    <xf numFmtId="2" fontId="0" fillId="0" borderId="11" xfId="0" applyNumberFormat="1" applyFont="1" applyFill="1" applyBorder="1" applyAlignment="1">
      <alignment horizontal="left"/>
    </xf>
    <xf numFmtId="2" fontId="7" fillId="0" borderId="0" xfId="0" applyNumberFormat="1" applyFont="1" applyFill="1" applyBorder="1" applyAlignment="1">
      <alignment/>
    </xf>
    <xf numFmtId="196" fontId="0" fillId="0" borderId="0" xfId="46" applyNumberFormat="1" applyFont="1" applyFill="1" applyBorder="1" applyAlignment="1">
      <alignment/>
    </xf>
    <xf numFmtId="196" fontId="7" fillId="0" borderId="0" xfId="46" applyNumberFormat="1" applyFont="1" applyFill="1" applyBorder="1" applyAlignment="1">
      <alignment/>
    </xf>
    <xf numFmtId="166" fontId="23" fillId="0" borderId="31" xfId="67" applyNumberFormat="1" applyFont="1" applyFill="1" applyBorder="1" applyAlignment="1">
      <alignment horizontal="right"/>
    </xf>
    <xf numFmtId="196" fontId="23" fillId="0" borderId="31" xfId="49" applyNumberFormat="1" applyFont="1" applyFill="1" applyBorder="1" applyAlignment="1">
      <alignment horizontal="right"/>
    </xf>
    <xf numFmtId="199" fontId="23" fillId="0" borderId="32" xfId="49" applyNumberFormat="1" applyFont="1" applyFill="1" applyBorder="1" applyAlignment="1">
      <alignment horizontal="right"/>
    </xf>
    <xf numFmtId="0" fontId="23" fillId="0" borderId="33" xfId="67" applyFont="1" applyBorder="1" applyAlignment="1">
      <alignment/>
    </xf>
    <xf numFmtId="0" fontId="23" fillId="0" borderId="0" xfId="67" applyFont="1" applyBorder="1" applyAlignment="1">
      <alignment/>
    </xf>
    <xf numFmtId="0" fontId="25" fillId="0" borderId="0" xfId="66" applyFont="1" applyFill="1" applyBorder="1">
      <alignment/>
      <protection/>
    </xf>
    <xf numFmtId="0" fontId="24" fillId="0" borderId="0" xfId="66" applyFont="1" applyFill="1" applyBorder="1">
      <alignment/>
      <protection/>
    </xf>
    <xf numFmtId="167" fontId="24" fillId="0" borderId="0" xfId="66" applyNumberFormat="1" applyFont="1" applyFill="1" applyBorder="1">
      <alignment/>
      <protection/>
    </xf>
    <xf numFmtId="167" fontId="25" fillId="0" borderId="0" xfId="66" applyNumberFormat="1" applyFont="1" applyFill="1" applyBorder="1">
      <alignment/>
      <protection/>
    </xf>
    <xf numFmtId="0" fontId="24" fillId="0" borderId="0" xfId="66" applyFont="1" applyFill="1" applyBorder="1" applyAlignment="1">
      <alignment vertical="top"/>
      <protection/>
    </xf>
    <xf numFmtId="0" fontId="25" fillId="0" borderId="0" xfId="66" applyFont="1" applyFill="1" applyBorder="1" applyAlignment="1">
      <alignment horizontal="justify" vertical="justify"/>
      <protection/>
    </xf>
    <xf numFmtId="0" fontId="25" fillId="0" borderId="0" xfId="66" applyFont="1" applyFill="1" applyBorder="1" applyAlignment="1">
      <alignment horizontal="justify" vertical="top" wrapText="1"/>
      <protection/>
    </xf>
    <xf numFmtId="0" fontId="25" fillId="0" borderId="0" xfId="66" applyFont="1" applyFill="1" applyBorder="1" applyAlignment="1">
      <alignment vertical="justify" wrapText="1"/>
      <protection/>
    </xf>
    <xf numFmtId="0" fontId="25" fillId="0" borderId="0" xfId="66" applyFont="1" applyFill="1" applyBorder="1" applyAlignment="1">
      <alignment horizontal="left" vertical="top" wrapText="1"/>
      <protection/>
    </xf>
    <xf numFmtId="0" fontId="23" fillId="0" borderId="12" xfId="67" applyFont="1" applyBorder="1" applyAlignment="1">
      <alignment horizontal="left" wrapText="1" indent="1"/>
    </xf>
    <xf numFmtId="0" fontId="23" fillId="0" borderId="34" xfId="67" applyFont="1" applyFill="1" applyBorder="1" applyAlignment="1">
      <alignment wrapText="1"/>
    </xf>
    <xf numFmtId="0" fontId="23" fillId="0" borderId="35" xfId="67" applyFont="1" applyFill="1" applyBorder="1" applyAlignment="1">
      <alignment wrapText="1"/>
    </xf>
    <xf numFmtId="166" fontId="23" fillId="0" borderId="0" xfId="0" applyNumberFormat="1" applyFont="1" applyFill="1" applyBorder="1" applyAlignment="1">
      <alignment horizontal="left"/>
    </xf>
    <xf numFmtId="0" fontId="24" fillId="0" borderId="0" xfId="66" applyFont="1" applyFill="1" applyBorder="1" applyAlignment="1">
      <alignment horizontal="center" vertical="top"/>
      <protection/>
    </xf>
    <xf numFmtId="167" fontId="25" fillId="0" borderId="0" xfId="0" applyNumberFormat="1" applyFont="1" applyBorder="1" applyAlignment="1">
      <alignment horizontal="left" indent="2"/>
    </xf>
    <xf numFmtId="167" fontId="25" fillId="0" borderId="0" xfId="0" applyNumberFormat="1" applyFont="1" applyBorder="1" applyAlignment="1">
      <alignment horizontal="left" indent="7"/>
    </xf>
    <xf numFmtId="167" fontId="24" fillId="0" borderId="0" xfId="66" applyNumberFormat="1" applyFont="1" applyFill="1" applyBorder="1" applyAlignment="1">
      <alignment horizontal="left" indent="2"/>
      <protection/>
    </xf>
    <xf numFmtId="167" fontId="29" fillId="0" borderId="0" xfId="66" applyNumberFormat="1" applyFont="1" applyFill="1" applyBorder="1" applyAlignment="1">
      <alignment horizontal="left" indent="2"/>
      <protection/>
    </xf>
    <xf numFmtId="0" fontId="24" fillId="0" borderId="16" xfId="66" applyFont="1" applyFill="1" applyBorder="1">
      <alignment/>
      <protection/>
    </xf>
    <xf numFmtId="0" fontId="25" fillId="0" borderId="17" xfId="66" applyFont="1" applyBorder="1">
      <alignment/>
      <protection/>
    </xf>
    <xf numFmtId="184" fontId="24" fillId="0" borderId="21" xfId="66" applyNumberFormat="1" applyFont="1" applyFill="1" applyBorder="1">
      <alignment/>
      <protection/>
    </xf>
    <xf numFmtId="0" fontId="24" fillId="0" borderId="11" xfId="66" applyFont="1" applyFill="1" applyBorder="1" applyAlignment="1">
      <alignment horizontal="left" indent="1"/>
      <protection/>
    </xf>
    <xf numFmtId="0" fontId="25" fillId="0" borderId="12" xfId="66" applyFont="1" applyBorder="1">
      <alignment/>
      <protection/>
    </xf>
    <xf numFmtId="184" fontId="24" fillId="0" borderId="18" xfId="66" applyNumberFormat="1" applyFont="1" applyFill="1" applyBorder="1">
      <alignment/>
      <protection/>
    </xf>
    <xf numFmtId="0" fontId="25" fillId="0" borderId="11" xfId="66" applyFont="1" applyFill="1" applyBorder="1" applyAlignment="1">
      <alignment horizontal="left" indent="1"/>
      <protection/>
    </xf>
    <xf numFmtId="184" fontId="25" fillId="0" borderId="18" xfId="66" applyNumberFormat="1" applyFont="1" applyFill="1" applyBorder="1">
      <alignment/>
      <protection/>
    </xf>
    <xf numFmtId="0" fontId="25" fillId="0" borderId="19" xfId="66" applyFont="1" applyFill="1" applyBorder="1" applyAlignment="1">
      <alignment horizontal="left" indent="1"/>
      <protection/>
    </xf>
    <xf numFmtId="0" fontId="25" fillId="0" borderId="20" xfId="66" applyFont="1" applyBorder="1">
      <alignment/>
      <protection/>
    </xf>
    <xf numFmtId="184" fontId="25" fillId="0" borderId="36" xfId="66" applyNumberFormat="1" applyFont="1" applyFill="1" applyBorder="1">
      <alignment/>
      <protection/>
    </xf>
    <xf numFmtId="0" fontId="24" fillId="0" borderId="16" xfId="66" applyFont="1" applyFill="1" applyBorder="1" applyAlignment="1">
      <alignment horizontal="left" indent="1"/>
      <protection/>
    </xf>
    <xf numFmtId="178" fontId="22" fillId="0" borderId="21" xfId="70" applyNumberFormat="1" applyFont="1" applyFill="1" applyBorder="1" applyAlignment="1" applyProtection="1">
      <alignment/>
      <protection/>
    </xf>
    <xf numFmtId="0" fontId="25" fillId="0" borderId="11" xfId="66" applyFont="1" applyFill="1" applyBorder="1" applyAlignment="1">
      <alignment horizontal="left"/>
      <protection/>
    </xf>
    <xf numFmtId="175" fontId="25" fillId="0" borderId="18" xfId="66" applyNumberFormat="1" applyFont="1" applyFill="1" applyBorder="1" applyAlignment="1">
      <alignment horizontal="right"/>
      <protection/>
    </xf>
    <xf numFmtId="175" fontId="25" fillId="0" borderId="36" xfId="66" applyNumberFormat="1" applyFont="1" applyFill="1" applyBorder="1" applyAlignment="1">
      <alignment horizontal="right"/>
      <protection/>
    </xf>
    <xf numFmtId="167" fontId="25" fillId="0" borderId="0" xfId="66" applyNumberFormat="1" applyFont="1" applyFill="1" applyBorder="1" applyAlignment="1">
      <alignment horizontal="justify" vertical="top" wrapText="1"/>
      <protection/>
    </xf>
    <xf numFmtId="0" fontId="25" fillId="0" borderId="0" xfId="66" applyFont="1" applyFill="1" applyBorder="1" applyAlignment="1">
      <alignment horizontal="left" vertical="top" wrapText="1"/>
      <protection/>
    </xf>
    <xf numFmtId="0" fontId="25" fillId="0" borderId="0" xfId="66" applyFont="1" applyFill="1" applyBorder="1" applyAlignment="1">
      <alignment horizontal="justify" vertical="justify"/>
      <protection/>
    </xf>
    <xf numFmtId="0" fontId="25" fillId="0" borderId="0" xfId="66" applyFont="1" applyFill="1" applyBorder="1" applyAlignment="1">
      <alignment vertical="justify" wrapText="1"/>
      <protection/>
    </xf>
    <xf numFmtId="0" fontId="25" fillId="0" borderId="0" xfId="66" applyFont="1" applyFill="1" applyBorder="1" applyAlignment="1">
      <alignment horizontal="justify" vertical="top" wrapText="1"/>
      <protection/>
    </xf>
    <xf numFmtId="0" fontId="23" fillId="0" borderId="11" xfId="67" applyFont="1" applyFill="1" applyBorder="1" applyAlignment="1">
      <alignment horizontal="left" wrapText="1" indent="1"/>
    </xf>
    <xf numFmtId="0" fontId="23" fillId="0" borderId="37" xfId="67" applyFont="1" applyFill="1" applyBorder="1" applyAlignment="1">
      <alignment wrapText="1"/>
    </xf>
    <xf numFmtId="0" fontId="23" fillId="0" borderId="38" xfId="67" applyFont="1" applyFill="1" applyBorder="1" applyAlignment="1">
      <alignment wrapText="1"/>
    </xf>
    <xf numFmtId="0" fontId="22" fillId="0" borderId="16" xfId="67" applyFont="1" applyFill="1" applyBorder="1" applyAlignment="1">
      <alignment horizontal="center"/>
    </xf>
    <xf numFmtId="0" fontId="22" fillId="0" borderId="39" xfId="67" applyFont="1" applyFill="1" applyBorder="1" applyAlignment="1">
      <alignment horizontal="center"/>
    </xf>
    <xf numFmtId="0" fontId="22" fillId="0" borderId="17" xfId="67" applyFont="1" applyFill="1" applyBorder="1" applyAlignment="1">
      <alignment horizontal="center"/>
    </xf>
    <xf numFmtId="0" fontId="23" fillId="0" borderId="11" xfId="67" applyFont="1" applyFill="1" applyBorder="1" applyAlignment="1">
      <alignment horizontal="center"/>
    </xf>
    <xf numFmtId="0" fontId="23" fillId="0" borderId="0" xfId="67" applyFont="1" applyFill="1" applyBorder="1" applyAlignment="1">
      <alignment horizontal="center"/>
    </xf>
    <xf numFmtId="0" fontId="23" fillId="0" borderId="12" xfId="67" applyFont="1" applyFill="1" applyBorder="1" applyAlignment="1">
      <alignment horizontal="center"/>
    </xf>
    <xf numFmtId="0" fontId="24" fillId="0" borderId="11" xfId="66" applyFont="1" applyFill="1" applyBorder="1" applyAlignment="1">
      <alignment horizontal="center" wrapText="1"/>
      <protection/>
    </xf>
    <xf numFmtId="0" fontId="24" fillId="0" borderId="0" xfId="66" applyFont="1" applyFill="1" applyBorder="1" applyAlignment="1">
      <alignment horizontal="center" wrapText="1"/>
      <protection/>
    </xf>
    <xf numFmtId="0" fontId="24" fillId="0" borderId="12" xfId="66" applyFont="1" applyFill="1" applyBorder="1" applyAlignment="1">
      <alignment horizontal="center" wrapText="1"/>
      <protection/>
    </xf>
    <xf numFmtId="166" fontId="23" fillId="0" borderId="13" xfId="67" applyNumberFormat="1" applyFont="1" applyFill="1" applyBorder="1" applyAlignment="1">
      <alignment horizontal="center"/>
    </xf>
    <xf numFmtId="166" fontId="23" fillId="0" borderId="40" xfId="67" applyNumberFormat="1" applyFont="1" applyFill="1" applyBorder="1" applyAlignment="1">
      <alignment horizontal="center"/>
    </xf>
    <xf numFmtId="0" fontId="0"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0" fontId="7" fillId="0" borderId="16" xfId="0" applyFont="1" applyFill="1" applyBorder="1" applyAlignment="1">
      <alignment horizontal="center"/>
    </xf>
    <xf numFmtId="0" fontId="7" fillId="0" borderId="39" xfId="0" applyFont="1" applyFill="1" applyBorder="1" applyAlignment="1">
      <alignment horizontal="center"/>
    </xf>
    <xf numFmtId="0" fontId="7" fillId="0" borderId="17"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0" fillId="0" borderId="12" xfId="0" applyFont="1" applyFill="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0" fillId="0" borderId="19" xfId="0" applyFont="1" applyFill="1" applyBorder="1" applyAlignment="1">
      <alignment horizontal="left"/>
    </xf>
    <xf numFmtId="0" fontId="0" fillId="0" borderId="41" xfId="0" applyFont="1" applyFill="1" applyBorder="1" applyAlignment="1">
      <alignment/>
    </xf>
    <xf numFmtId="168" fontId="7" fillId="0" borderId="20" xfId="0" applyNumberFormat="1" applyFont="1" applyFill="1" applyBorder="1" applyAlignment="1">
      <alignment horizontal="right"/>
    </xf>
    <xf numFmtId="0" fontId="0" fillId="0" borderId="13" xfId="0" applyFont="1" applyFill="1" applyBorder="1" applyAlignment="1">
      <alignment horizontal="left"/>
    </xf>
    <xf numFmtId="0" fontId="0" fillId="0" borderId="40" xfId="0" applyFont="1" applyFill="1" applyBorder="1" applyAlignment="1">
      <alignment/>
    </xf>
    <xf numFmtId="166" fontId="0" fillId="0" borderId="13" xfId="0" applyNumberFormat="1" applyFont="1" applyFill="1" applyBorder="1" applyAlignment="1">
      <alignment horizontal="center"/>
    </xf>
    <xf numFmtId="166" fontId="0" fillId="0" borderId="40" xfId="0" applyNumberFormat="1" applyFont="1" applyFill="1" applyBorder="1" applyAlignment="1">
      <alignment horizontal="center"/>
    </xf>
    <xf numFmtId="166" fontId="0" fillId="0" borderId="40" xfId="0" applyNumberFormat="1" applyFont="1" applyFill="1" applyBorder="1" applyAlignment="1">
      <alignment horizontal="center"/>
    </xf>
    <xf numFmtId="0" fontId="0" fillId="0" borderId="11" xfId="0" applyFont="1" applyFill="1" applyBorder="1" applyAlignment="1">
      <alignment horizontal="left"/>
    </xf>
    <xf numFmtId="0" fontId="0" fillId="0" borderId="12" xfId="0" applyFont="1" applyFill="1" applyBorder="1" applyAlignment="1">
      <alignment/>
    </xf>
    <xf numFmtId="166" fontId="0" fillId="0" borderId="18" xfId="0" applyNumberFormat="1" applyFont="1" applyFill="1" applyBorder="1" applyAlignment="1">
      <alignment horizontal="center"/>
    </xf>
    <xf numFmtId="0" fontId="0" fillId="0" borderId="20" xfId="0" applyFont="1" applyFill="1" applyBorder="1" applyAlignment="1">
      <alignment/>
    </xf>
    <xf numFmtId="166" fontId="0" fillId="0" borderId="36" xfId="0" applyNumberFormat="1" applyFont="1" applyFill="1" applyBorder="1" applyAlignment="1">
      <alignment horizontal="center"/>
    </xf>
    <xf numFmtId="0" fontId="7" fillId="0" borderId="11" xfId="0" applyFont="1" applyFill="1" applyBorder="1" applyAlignment="1">
      <alignment horizontal="left"/>
    </xf>
    <xf numFmtId="3" fontId="7" fillId="0" borderId="18" xfId="0" applyNumberFormat="1" applyFont="1" applyFill="1" applyBorder="1" applyAlignment="1">
      <alignment horizontal="right"/>
    </xf>
    <xf numFmtId="0" fontId="0" fillId="0" borderId="11" xfId="0" applyFont="1" applyFill="1" applyBorder="1" applyAlignment="1">
      <alignment horizontal="left" indent="1"/>
    </xf>
    <xf numFmtId="199" fontId="0" fillId="0" borderId="18" xfId="46" applyNumberFormat="1" applyFont="1" applyFill="1" applyBorder="1" applyAlignment="1">
      <alignment horizontal="right"/>
    </xf>
    <xf numFmtId="199" fontId="7" fillId="0" borderId="18" xfId="46" applyNumberFormat="1" applyFont="1" applyFill="1" applyBorder="1" applyAlignment="1">
      <alignment horizontal="right"/>
    </xf>
    <xf numFmtId="196" fontId="0" fillId="0" borderId="18" xfId="46" applyNumberFormat="1" applyFont="1" applyFill="1" applyBorder="1" applyAlignment="1">
      <alignment horizontal="right"/>
    </xf>
    <xf numFmtId="0" fontId="0" fillId="0" borderId="0" xfId="0" applyFont="1" applyFill="1" applyAlignment="1">
      <alignment/>
    </xf>
    <xf numFmtId="0" fontId="0" fillId="0" borderId="11" xfId="0" applyFont="1" applyFill="1" applyBorder="1" applyAlignment="1">
      <alignment horizontal="left" wrapText="1"/>
    </xf>
    <xf numFmtId="0" fontId="0" fillId="0" borderId="12" xfId="0" applyBorder="1" applyAlignment="1">
      <alignment horizontal="left" wrapText="1"/>
    </xf>
    <xf numFmtId="0" fontId="0" fillId="0" borderId="12" xfId="0" applyBorder="1" applyAlignment="1">
      <alignment horizontal="left" wrapText="1"/>
    </xf>
    <xf numFmtId="196" fontId="0" fillId="0" borderId="0" xfId="46" applyNumberFormat="1" applyFont="1" applyAlignment="1">
      <alignment/>
    </xf>
    <xf numFmtId="2" fontId="7" fillId="0" borderId="19" xfId="46" applyNumberFormat="1" applyFont="1" applyFill="1" applyBorder="1" applyAlignment="1">
      <alignment horizontal="left"/>
    </xf>
    <xf numFmtId="196" fontId="0" fillId="0" borderId="20" xfId="46" applyNumberFormat="1" applyFont="1" applyFill="1" applyBorder="1" applyAlignment="1">
      <alignment/>
    </xf>
    <xf numFmtId="196" fontId="7" fillId="0" borderId="36" xfId="46" applyNumberFormat="1" applyFont="1" applyFill="1" applyBorder="1" applyAlignment="1">
      <alignment horizontal="right"/>
    </xf>
    <xf numFmtId="196" fontId="7" fillId="0" borderId="18" xfId="46" applyNumberFormat="1" applyFont="1" applyFill="1" applyBorder="1" applyAlignment="1">
      <alignment horizontal="right"/>
    </xf>
    <xf numFmtId="1" fontId="7" fillId="0" borderId="11" xfId="0" applyNumberFormat="1" applyFont="1" applyFill="1" applyBorder="1" applyAlignment="1">
      <alignment horizontal="left"/>
    </xf>
    <xf numFmtId="1" fontId="7" fillId="0" borderId="0" xfId="0" applyNumberFormat="1" applyFont="1" applyFill="1" applyBorder="1" applyAlignment="1">
      <alignment/>
    </xf>
    <xf numFmtId="196" fontId="7" fillId="0" borderId="16" xfId="46" applyNumberFormat="1" applyFont="1" applyFill="1" applyBorder="1" applyAlignment="1">
      <alignment/>
    </xf>
    <xf numFmtId="196" fontId="0" fillId="0" borderId="21" xfId="46" applyNumberFormat="1" applyFont="1" applyFill="1" applyBorder="1" applyAlignment="1">
      <alignment/>
    </xf>
    <xf numFmtId="0" fontId="7" fillId="0" borderId="0" xfId="0" applyFont="1" applyFill="1" applyBorder="1" applyAlignment="1">
      <alignment/>
    </xf>
    <xf numFmtId="200" fontId="7" fillId="0" borderId="24" xfId="46" applyNumberFormat="1" applyFont="1" applyFill="1" applyBorder="1" applyAlignment="1" applyProtection="1">
      <alignment horizontal="right"/>
      <protection/>
    </xf>
    <xf numFmtId="164" fontId="0" fillId="0" borderId="0" xfId="46" applyFont="1" applyFill="1" applyBorder="1" applyAlignment="1">
      <alignment/>
    </xf>
    <xf numFmtId="164" fontId="0" fillId="0" borderId="11" xfId="46" applyFont="1" applyFill="1" applyBorder="1" applyAlignment="1">
      <alignment horizontal="left"/>
    </xf>
    <xf numFmtId="39" fontId="0" fillId="0" borderId="25" xfId="46" applyNumberFormat="1" applyFont="1" applyFill="1" applyBorder="1" applyAlignment="1">
      <alignment horizontal="left"/>
    </xf>
    <xf numFmtId="164" fontId="7" fillId="0" borderId="24" xfId="46" applyFont="1" applyFill="1" applyBorder="1" applyAlignment="1" applyProtection="1">
      <alignment horizontal="right"/>
      <protection/>
    </xf>
    <xf numFmtId="164" fontId="0" fillId="0" borderId="26" xfId="46" applyFont="1" applyFill="1" applyBorder="1" applyAlignment="1">
      <alignment horizontal="right"/>
    </xf>
    <xf numFmtId="2" fontId="0" fillId="0" borderId="27" xfId="17" applyNumberFormat="1" applyFont="1" applyFill="1" applyBorder="1" applyAlignment="1" applyProtection="1">
      <alignment horizontal="left" vertical="center"/>
      <protection/>
    </xf>
    <xf numFmtId="2" fontId="0" fillId="0" borderId="25" xfId="17" applyNumberFormat="1" applyFont="1" applyFill="1" applyBorder="1" applyAlignment="1" applyProtection="1">
      <alignment horizontal="left" vertical="center"/>
      <protection/>
    </xf>
    <xf numFmtId="200" fontId="7" fillId="0" borderId="25" xfId="46" applyNumberFormat="1" applyFont="1" applyFill="1" applyBorder="1" applyAlignment="1" applyProtection="1">
      <alignment horizontal="right"/>
      <protection/>
    </xf>
    <xf numFmtId="199" fontId="7" fillId="0" borderId="12" xfId="46" applyNumberFormat="1" applyFont="1" applyFill="1" applyBorder="1" applyAlignment="1">
      <alignment horizontal="right"/>
    </xf>
    <xf numFmtId="199" fontId="0" fillId="0" borderId="12" xfId="46" applyNumberFormat="1" applyFont="1" applyFill="1" applyBorder="1" applyAlignment="1">
      <alignment horizontal="right"/>
    </xf>
    <xf numFmtId="164" fontId="0" fillId="0" borderId="12" xfId="46" applyFont="1" applyFill="1" applyBorder="1" applyAlignment="1">
      <alignment horizontal="right"/>
    </xf>
    <xf numFmtId="2" fontId="0" fillId="0" borderId="25" xfId="17" applyNumberFormat="1" applyFont="1" applyFill="1" applyBorder="1" applyAlignment="1" applyProtection="1">
      <alignment horizontal="left" vertical="top" wrapText="1"/>
      <protection/>
    </xf>
    <xf numFmtId="164" fontId="7" fillId="0" borderId="25" xfId="46" applyFont="1" applyFill="1" applyBorder="1" applyAlignment="1" applyProtection="1">
      <alignment horizontal="right"/>
      <protection/>
    </xf>
    <xf numFmtId="2" fontId="0" fillId="0" borderId="28" xfId="17" applyNumberFormat="1" applyFont="1" applyFill="1" applyBorder="1" applyAlignment="1" applyProtection="1">
      <alignment horizontal="left" vertical="center"/>
      <protection/>
    </xf>
    <xf numFmtId="2" fontId="0" fillId="0" borderId="29" xfId="17" applyNumberFormat="1" applyFont="1" applyFill="1" applyBorder="1" applyAlignment="1" applyProtection="1">
      <alignment horizontal="justify" vertical="top" wrapText="1"/>
      <protection/>
    </xf>
    <xf numFmtId="164" fontId="7" fillId="0" borderId="29" xfId="46" applyFont="1" applyFill="1" applyBorder="1" applyAlignment="1" applyProtection="1">
      <alignment horizontal="right"/>
      <protection/>
    </xf>
    <xf numFmtId="199" fontId="0" fillId="0" borderId="30" xfId="46" applyNumberFormat="1" applyFont="1" applyFill="1" applyBorder="1" applyAlignment="1">
      <alignment horizontal="right"/>
    </xf>
    <xf numFmtId="164" fontId="0" fillId="0" borderId="30" xfId="46" applyFont="1" applyFill="1" applyBorder="1" applyAlignment="1">
      <alignment horizontal="right"/>
    </xf>
    <xf numFmtId="0" fontId="0" fillId="0" borderId="13" xfId="0" applyFont="1" applyFill="1" applyBorder="1" applyAlignment="1">
      <alignment/>
    </xf>
    <xf numFmtId="0" fontId="0" fillId="0" borderId="40" xfId="0" applyFont="1" applyFill="1" applyBorder="1" applyAlignment="1">
      <alignment/>
    </xf>
    <xf numFmtId="199" fontId="0" fillId="0" borderId="15" xfId="46" applyNumberFormat="1" applyFont="1" applyFill="1" applyBorder="1" applyAlignment="1">
      <alignment horizontal="right"/>
    </xf>
    <xf numFmtId="0" fontId="0" fillId="0" borderId="0" xfId="0" applyFont="1" applyFill="1" applyBorder="1" applyAlignment="1">
      <alignment horizontal="left"/>
    </xf>
    <xf numFmtId="43" fontId="0" fillId="0" borderId="0" xfId="0" applyNumberFormat="1" applyFont="1" applyFill="1" applyBorder="1" applyAlignment="1">
      <alignment/>
    </xf>
    <xf numFmtId="0" fontId="30" fillId="0" borderId="0" xfId="0" applyFont="1" applyFill="1" applyBorder="1" applyAlignment="1">
      <alignment horizontal="justify" vertical="top"/>
    </xf>
    <xf numFmtId="0" fontId="30" fillId="0" borderId="0" xfId="0" applyFont="1" applyFill="1" applyBorder="1" applyAlignment="1">
      <alignment horizontal="justify" vertical="top" wrapText="1"/>
    </xf>
    <xf numFmtId="0" fontId="30" fillId="0" borderId="0" xfId="0" applyFont="1" applyAlignment="1">
      <alignment horizontal="justify" vertical="top" wrapText="1"/>
    </xf>
    <xf numFmtId="0" fontId="31" fillId="0" borderId="0" xfId="0" applyFont="1" applyFill="1" applyBorder="1" applyAlignment="1">
      <alignment horizontal="justify" vertical="top" wrapText="1"/>
    </xf>
    <xf numFmtId="0" fontId="30" fillId="0" borderId="0" xfId="0" applyFont="1" applyAlignment="1">
      <alignment horizontal="justify" vertical="top" wrapText="1"/>
    </xf>
    <xf numFmtId="0" fontId="30" fillId="0" borderId="0" xfId="0" applyFont="1" applyFill="1" applyBorder="1" applyAlignment="1">
      <alignment horizontal="justify" vertical="top" wrapText="1"/>
    </xf>
    <xf numFmtId="0" fontId="30" fillId="0" borderId="0" xfId="0" applyFont="1" applyFill="1" applyAlignment="1">
      <alignment horizontal="justify" vertical="top" wrapText="1"/>
    </xf>
    <xf numFmtId="0" fontId="0" fillId="0" borderId="0" xfId="0" applyFont="1" applyFill="1" applyBorder="1" applyAlignment="1">
      <alignment horizontal="justify" wrapText="1"/>
    </xf>
    <xf numFmtId="0" fontId="32" fillId="0" borderId="0" xfId="0" applyNumberFormat="1" applyFont="1" applyFill="1" applyBorder="1" applyAlignment="1">
      <alignment horizontal="left"/>
    </xf>
    <xf numFmtId="166" fontId="33" fillId="0" borderId="0" xfId="0" applyNumberFormat="1" applyFont="1" applyFill="1" applyBorder="1" applyAlignment="1">
      <alignment horizontal="left" indent="4"/>
    </xf>
    <xf numFmtId="166" fontId="32" fillId="0" borderId="0" xfId="0" applyNumberFormat="1" applyFont="1" applyFill="1" applyBorder="1" applyAlignment="1">
      <alignment horizontal="left"/>
    </xf>
    <xf numFmtId="0" fontId="34" fillId="0" borderId="0" xfId="0" applyNumberFormat="1" applyFont="1" applyFill="1" applyBorder="1" applyAlignment="1">
      <alignment horizontal="left"/>
    </xf>
    <xf numFmtId="166" fontId="35" fillId="0" borderId="0" xfId="0" applyNumberFormat="1" applyFont="1" applyFill="1" applyBorder="1" applyAlignment="1">
      <alignment horizontal="left" indent="4"/>
    </xf>
    <xf numFmtId="0" fontId="32" fillId="0" borderId="0" xfId="0" applyFont="1" applyFill="1" applyBorder="1" applyAlignment="1">
      <alignment/>
    </xf>
    <xf numFmtId="0" fontId="36" fillId="0" borderId="0" xfId="0" applyNumberFormat="1" applyFont="1" applyFill="1" applyBorder="1" applyAlignment="1">
      <alignment horizontal="left"/>
    </xf>
    <xf numFmtId="166" fontId="37" fillId="0" borderId="0" xfId="0" applyNumberFormat="1" applyFont="1" applyFill="1" applyBorder="1" applyAlignment="1">
      <alignment horizontal="left" indent="4"/>
    </xf>
    <xf numFmtId="166" fontId="0" fillId="0" borderId="0" xfId="0" applyNumberFormat="1" applyFont="1" applyFill="1" applyAlignment="1">
      <alignment/>
    </xf>
  </cellXfs>
  <cellStyles count="60">
    <cellStyle name="Normal" xfId="0"/>
    <cellStyle name="=C:\WINNT\SYSTEM32\COMMAND.COM" xfId="15"/>
    <cellStyle name="=C:\WINNT\SYSTEM32\COMMAND.COM?AVD=3?CDSRV=Embla?COMPUTERNAME=W5013" xfId="16"/>
    <cellStyle name="=C:\WINNT\SYSTEM32\COMMAND.COM?AVD=3?CDSRV=Embla?COMPUTERNAME=W5013 1" xfId="17"/>
    <cellStyle name="=C:\WINNT\SYSTEM32\COMMAND.COM?AVD=3?CDSRV=Embla?COMPUTERNAME=W5013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omma 2" xfId="48"/>
    <cellStyle name="Comma_New Format Sept 08" xfId="49"/>
    <cellStyle name="Currency" xfId="50"/>
    <cellStyle name="Currency [0]" xfId="51"/>
    <cellStyle name="DataPilot Category" xfId="52"/>
    <cellStyle name="Euro"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_CFS 18-05-07 - 19-06-07" xfId="66"/>
    <cellStyle name="Normal_New Format Sept 08"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pmahapatra19411\Desktop\Interest-DEc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Balance%20sheet\New%20Folder%20(2)\Year%2008-09\Qtr%203\DEC%2008%20FINAL%2029.01.2009\console%20march08\New%20Folder%20(2)\Console%2029-05-08\Kirit%20Patel\depreciation\yr-06-07\DEP-M-2006-12\Consol-Dep-2006-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Balance%20sheet\New%20Folder%20(2)\Year%2008-09\Qtr%203\console%20march08\New%20Folder%20(2)\Console%2029-05-08\Kirit%20Patel\depreciation\yr-06-07\DEP-M-2006-12\Consol-Dep-2006-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Balance%20sheet\pmahapatra19411\Desktop\Year%2008-09\Qtr%201\qtr%20june%2008\console%20march08\New%20Folder%20(2)\Console%2029-05-08\Kirit%20Patel\depreciation\yr-06-07\DEP-M-2006-12\Consol-Dep-2006-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New%20Folder%20(2)\Year%2008-09\Qtr%204\Finalisation%202008-09\final\detailed%20press%20realese%2008-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Folder%20(2)\Year%2009-10\Q3\Result\Revised\final\Detailed%20break%20up%20Dec%200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pmahapatra19411\Desktop\due%20amou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pmahapatra19411.SPIL\My%20Documents\27.05.2008(%20Conso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console%20march08\New%20Folder%20(2)\Console%2029-05-08\Kirit%20Patel\depreciation\yr-06-07\DEP-M-2006-12\Consol-Dep-2006-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alance%20sheet\New%20Folder%20(2)\Year%2008-09\Qtr%203\DEC%2008%20FINAL%2029.01.2009\Detailed%20break%20up%20DEC%2008-29.01.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alance%20sheet\New%20Folder%20(2)\Year%2008-09\Qtr%203\Detailed%20break%20up%20Sept%2008%20link-k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Balance%20sheet\pmahapatra19411\Desktop\Year%2008-09\Qtr%201\qtr%20june%2008\Detailed%20break%20up%20june%2008%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est 08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26">
        <row r="1">
          <cell r="A1" t="str">
            <v>Consolidated Interest Working upto Dec  '08</v>
          </cell>
          <cell r="E1">
            <v>10</v>
          </cell>
          <cell r="N1">
            <v>40112.96866041666</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528.3</v>
          </cell>
          <cell r="C8">
            <v>599.9</v>
          </cell>
          <cell r="D8">
            <v>859.7000000000002</v>
          </cell>
          <cell r="E8">
            <v>0</v>
          </cell>
          <cell r="F8">
            <v>1987.9</v>
          </cell>
          <cell r="G8">
            <v>0</v>
          </cell>
          <cell r="H8">
            <v>0</v>
          </cell>
          <cell r="I8">
            <v>0</v>
          </cell>
          <cell r="J8">
            <v>0</v>
          </cell>
          <cell r="K8">
            <v>0</v>
          </cell>
          <cell r="L8">
            <v>528.3</v>
          </cell>
          <cell r="M8">
            <v>599.9</v>
          </cell>
          <cell r="N8">
            <v>859.7000000000002</v>
          </cell>
        </row>
        <row r="9">
          <cell r="A9" t="str">
            <v>SUN MEXICO</v>
          </cell>
          <cell r="B9">
            <v>8</v>
          </cell>
          <cell r="C9">
            <v>3.859</v>
          </cell>
          <cell r="D9">
            <v>0</v>
          </cell>
          <cell r="E9">
            <v>0</v>
          </cell>
          <cell r="F9">
            <v>11.859</v>
          </cell>
          <cell r="G9">
            <v>2</v>
          </cell>
          <cell r="H9">
            <v>3.9</v>
          </cell>
          <cell r="I9">
            <v>7.27</v>
          </cell>
          <cell r="J9">
            <v>0</v>
          </cell>
          <cell r="K9">
            <v>13.17</v>
          </cell>
          <cell r="L9">
            <v>6</v>
          </cell>
          <cell r="M9">
            <v>-0.040999999999999925</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v>
          </cell>
          <cell r="J16">
            <v>0</v>
          </cell>
          <cell r="K16">
            <v>1.1</v>
          </cell>
          <cell r="L16">
            <v>0</v>
          </cell>
          <cell r="M16">
            <v>0</v>
          </cell>
          <cell r="N16">
            <v>-1.1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4026.959</v>
          </cell>
          <cell r="D20">
            <v>4770.6</v>
          </cell>
          <cell r="E20">
            <v>3337</v>
          </cell>
          <cell r="F20">
            <v>15149.859</v>
          </cell>
          <cell r="G20">
            <v>812</v>
          </cell>
          <cell r="H20">
            <v>923.4000000000001</v>
          </cell>
          <cell r="I20">
            <v>1294.91</v>
          </cell>
          <cell r="J20">
            <v>17</v>
          </cell>
          <cell r="K20">
            <v>3047.31</v>
          </cell>
          <cell r="L20">
            <v>2203.3</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SPG &amp; ALKALOIDA</v>
          </cell>
          <cell r="B24">
            <v>395.82056992959997</v>
          </cell>
          <cell r="C24">
            <v>457.72</v>
          </cell>
          <cell r="D24">
            <v>673.8199999999999</v>
          </cell>
          <cell r="E24">
            <v>0</v>
          </cell>
          <cell r="F24">
            <v>1527.3605699296</v>
          </cell>
          <cell r="G24">
            <v>395.82056992959997</v>
          </cell>
          <cell r="H24">
            <v>457.72</v>
          </cell>
          <cell r="I24">
            <v>673.8199999999999</v>
          </cell>
          <cell r="J24">
            <v>0</v>
          </cell>
          <cell r="K24">
            <v>1527.3605699296</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647.49709776</v>
          </cell>
          <cell r="C28">
            <v>738.84</v>
          </cell>
          <cell r="D28">
            <v>1126.46</v>
          </cell>
          <cell r="E28">
            <v>0</v>
          </cell>
          <cell r="F28">
            <v>2512.7970977600003</v>
          </cell>
          <cell r="G28">
            <v>647.49709776</v>
          </cell>
          <cell r="H28">
            <v>738.84</v>
          </cell>
          <cell r="I28">
            <v>1126.46</v>
          </cell>
          <cell r="J28">
            <v>0</v>
          </cell>
          <cell r="K28">
            <v>2512.7970977600003</v>
          </cell>
          <cell r="L28">
            <v>0</v>
          </cell>
          <cell r="M28">
            <v>0</v>
          </cell>
          <cell r="N28">
            <v>0</v>
          </cell>
        </row>
        <row r="29">
          <cell r="A29" t="str">
            <v>NET</v>
          </cell>
          <cell r="B29">
            <v>2367.80290224</v>
          </cell>
          <cell r="C29">
            <v>3288.1189999999997</v>
          </cell>
          <cell r="D29">
            <v>3644.1400000000003</v>
          </cell>
          <cell r="E29">
            <v>3337</v>
          </cell>
          <cell r="F29">
            <v>12637.06190224</v>
          </cell>
          <cell r="G29">
            <v>164.50290224000003</v>
          </cell>
          <cell r="H29">
            <v>184.56000000000006</v>
          </cell>
          <cell r="I29">
            <v>168.45000000000005</v>
          </cell>
          <cell r="J29">
            <v>17</v>
          </cell>
          <cell r="K29">
            <v>534.5129022399997</v>
          </cell>
          <cell r="L29">
            <v>2203.3</v>
          </cell>
          <cell r="M29">
            <v>3103.5589999999997</v>
          </cell>
          <cell r="N29">
            <v>3475.6899999999996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 press with %"/>
      <sheetName val="Profit Reconciliation 09"/>
      <sheetName val="Dec 09 nine Month"/>
      <sheetName val="Dec 09 QTR"/>
      <sheetName val="Sept 09 six Month"/>
      <sheetName val="June 09"/>
      <sheetName val="Tax Break up DEC 09"/>
      <sheetName val="Tax Break up 2008-09"/>
      <sheetName val="Other Income dEC 09 (2)"/>
      <sheetName val="Other Income DEC 08"/>
      <sheetName val="R_d Exp_ Details 09"/>
      <sheetName val="R_d Exp_ Details 08"/>
      <sheetName val="Interest 08_NET 09-10  (2)"/>
      <sheetName val="Interest 08-NET 08-09"/>
      <sheetName val="Qtrwise"/>
      <sheetName val="Gemcitabin effect sept 09"/>
      <sheetName val="Unrealised profit"/>
      <sheetName val="OTHER EXPENDITURE"/>
      <sheetName val="PERSONAL COST (2)"/>
      <sheetName val="Sales Breakup 08"/>
      <sheetName val="Sheet9"/>
      <sheetName val="Sheet4"/>
      <sheetName val="ConsolePress Release  DEC 09"/>
      <sheetName val="Summary Sheet"/>
      <sheetName val="sales 08"/>
      <sheetName val="Minority share"/>
      <sheetName val="OTHER EXPENDITURE "/>
      <sheetName val="Caraco sales"/>
      <sheetName val="iNTEREST gROSS JUNE 09"/>
      <sheetName val="Exchange diff on pur &amp; sales"/>
      <sheetName val="Exchange rate"/>
      <sheetName val="Sheet6"/>
      <sheetName val="Vat"/>
      <sheetName val="Sheet5"/>
      <sheetName val="Sheet7"/>
      <sheetName val="Variance"/>
      <sheetName val="Sheet3"/>
      <sheetName val="Sheet8"/>
      <sheetName val="Sales Reconciliation 09 "/>
      <sheetName val="Sheet2"/>
      <sheetName val="DEC 08 Nine Month"/>
      <sheetName val="Interest 08-NET "/>
      <sheetName val="March Year Ended 09"/>
      <sheetName val="Exchange diff purchase &amp; Sales"/>
      <sheetName val="Sheet1"/>
      <sheetName val="PERSONAL COST"/>
      <sheetName val="Interest 08"/>
      <sheetName val="BSPL _ 30_06_07"/>
      <sheetName val="MATERIAL VARIANC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PL _ 31_03_08"/>
    </sheetNames>
    <sheetDataSet>
      <sheetData sheetId="0">
        <row r="126">
          <cell r="S126">
            <v>35.52211513258002</v>
          </cell>
          <cell r="AC126">
            <v>-139.11207601595981</v>
          </cell>
        </row>
        <row r="130">
          <cell r="U130">
            <v>22.43307156120001</v>
          </cell>
          <cell r="W130">
            <v>-19.170488388849506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inority share"/>
      <sheetName val="R_d Exp_ Details 08"/>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76"/>
  <sheetViews>
    <sheetView workbookViewId="0" topLeftCell="A1">
      <selection activeCell="A1" sqref="A1:G1"/>
    </sheetView>
  </sheetViews>
  <sheetFormatPr defaultColWidth="9.140625" defaultRowHeight="12.75"/>
  <cols>
    <col min="1" max="1" width="2.00390625" style="142" customWidth="1"/>
    <col min="2" max="2" width="49.28125" style="172" customWidth="1"/>
    <col min="3" max="4" width="14.421875" style="172" customWidth="1"/>
    <col min="5" max="7" width="14.421875" style="226" customWidth="1"/>
    <col min="8" max="8" width="9.140625" style="141" customWidth="1"/>
    <col min="9" max="9" width="11.140625" style="141" bestFit="1" customWidth="1"/>
    <col min="10" max="10" width="10.00390625" style="141" bestFit="1" customWidth="1"/>
    <col min="11" max="16384" width="9.140625" style="141" customWidth="1"/>
  </cols>
  <sheetData>
    <row r="1" spans="1:7" ht="12.75">
      <c r="A1" s="144" t="s">
        <v>0</v>
      </c>
      <c r="B1" s="145"/>
      <c r="C1" s="145"/>
      <c r="D1" s="145"/>
      <c r="E1" s="145"/>
      <c r="F1" s="145"/>
      <c r="G1" s="146"/>
    </row>
    <row r="2" spans="1:7" ht="12.75">
      <c r="A2" s="147" t="s">
        <v>1</v>
      </c>
      <c r="B2" s="148"/>
      <c r="C2" s="148"/>
      <c r="D2" s="148"/>
      <c r="E2" s="148"/>
      <c r="F2" s="148"/>
      <c r="G2" s="149"/>
    </row>
    <row r="3" spans="1:7" ht="12.75">
      <c r="A3" s="147" t="s">
        <v>2</v>
      </c>
      <c r="B3" s="148"/>
      <c r="C3" s="148"/>
      <c r="D3" s="148"/>
      <c r="E3" s="148"/>
      <c r="F3" s="148"/>
      <c r="G3" s="149"/>
    </row>
    <row r="4" spans="1:7" ht="12.75">
      <c r="A4" s="150" t="s">
        <v>76</v>
      </c>
      <c r="B4" s="151"/>
      <c r="C4" s="151"/>
      <c r="D4" s="151"/>
      <c r="E4" s="151"/>
      <c r="F4" s="151"/>
      <c r="G4" s="152"/>
    </row>
    <row r="5" spans="1:7" ht="13.5" customHeight="1">
      <c r="A5" s="153"/>
      <c r="B5" s="154"/>
      <c r="C5" s="154"/>
      <c r="D5" s="154"/>
      <c r="E5" s="154"/>
      <c r="F5" s="154"/>
      <c r="G5" s="155" t="s">
        <v>77</v>
      </c>
    </row>
    <row r="6" spans="1:7" ht="12.75">
      <c r="A6" s="156"/>
      <c r="B6" s="157"/>
      <c r="C6" s="158" t="s">
        <v>5</v>
      </c>
      <c r="D6" s="159"/>
      <c r="E6" s="158" t="s">
        <v>78</v>
      </c>
      <c r="F6" s="159"/>
      <c r="G6" s="160" t="s">
        <v>7</v>
      </c>
    </row>
    <row r="7" spans="1:7" ht="12.75">
      <c r="A7" s="161"/>
      <c r="B7" s="162"/>
      <c r="C7" s="163" t="s">
        <v>8</v>
      </c>
      <c r="D7" s="163" t="s">
        <v>9</v>
      </c>
      <c r="E7" s="163" t="s">
        <v>8</v>
      </c>
      <c r="F7" s="163" t="s">
        <v>9</v>
      </c>
      <c r="G7" s="163" t="s">
        <v>74</v>
      </c>
    </row>
    <row r="8" spans="1:7" ht="12.75">
      <c r="A8" s="153"/>
      <c r="B8" s="164"/>
      <c r="C8" s="165" t="s">
        <v>10</v>
      </c>
      <c r="D8" s="165" t="s">
        <v>10</v>
      </c>
      <c r="E8" s="165" t="s">
        <v>10</v>
      </c>
      <c r="F8" s="165" t="s">
        <v>10</v>
      </c>
      <c r="G8" s="165" t="s">
        <v>75</v>
      </c>
    </row>
    <row r="9" spans="1:7" ht="12.75">
      <c r="A9" s="166" t="s">
        <v>11</v>
      </c>
      <c r="B9" s="143"/>
      <c r="C9" s="167"/>
      <c r="D9" s="167"/>
      <c r="E9" s="167"/>
      <c r="F9" s="167"/>
      <c r="G9" s="167"/>
    </row>
    <row r="10" spans="1:7" ht="12.75">
      <c r="A10" s="168" t="s">
        <v>12</v>
      </c>
      <c r="B10" s="143"/>
      <c r="C10" s="169">
        <v>48964</v>
      </c>
      <c r="D10" s="169">
        <v>63106</v>
      </c>
      <c r="E10" s="169">
        <v>136991</v>
      </c>
      <c r="F10" s="169">
        <v>199940</v>
      </c>
      <c r="G10" s="169">
        <v>276975</v>
      </c>
    </row>
    <row r="11" spans="1:7" ht="12.75">
      <c r="A11" s="168" t="s">
        <v>79</v>
      </c>
      <c r="B11" s="143"/>
      <c r="C11" s="169">
        <v>21280</v>
      </c>
      <c r="D11" s="169">
        <v>23187</v>
      </c>
      <c r="E11" s="169">
        <v>47341</v>
      </c>
      <c r="F11" s="169">
        <v>69288</v>
      </c>
      <c r="G11" s="169">
        <v>109180</v>
      </c>
    </row>
    <row r="12" spans="1:7" ht="12.75">
      <c r="A12" s="166" t="s">
        <v>13</v>
      </c>
      <c r="B12" s="143"/>
      <c r="C12" s="170">
        <f>+C11+C9+C10</f>
        <v>70244</v>
      </c>
      <c r="D12" s="170">
        <f>+D11+D9+D10</f>
        <v>86293</v>
      </c>
      <c r="E12" s="170">
        <f>+E11+E9+E10</f>
        <v>184332</v>
      </c>
      <c r="F12" s="170">
        <f>+F11+F9+F10</f>
        <v>269228</v>
      </c>
      <c r="G12" s="170">
        <f>+G11+G9+G10</f>
        <v>386155</v>
      </c>
    </row>
    <row r="13" spans="1:7" ht="12.75">
      <c r="A13" s="166" t="s">
        <v>14</v>
      </c>
      <c r="B13" s="143"/>
      <c r="C13" s="170"/>
      <c r="D13" s="170"/>
      <c r="E13" s="170"/>
      <c r="F13" s="170"/>
      <c r="G13" s="170"/>
    </row>
    <row r="14" spans="1:7" ht="12.75">
      <c r="A14" s="168" t="s">
        <v>80</v>
      </c>
      <c r="B14" s="143"/>
      <c r="C14" s="169">
        <v>-950</v>
      </c>
      <c r="D14" s="169">
        <v>-3269</v>
      </c>
      <c r="E14" s="169">
        <v>-1972</v>
      </c>
      <c r="F14" s="169">
        <v>-1285</v>
      </c>
      <c r="G14" s="169">
        <v>-2378</v>
      </c>
    </row>
    <row r="15" spans="1:7" ht="12.75">
      <c r="A15" s="168" t="s">
        <v>16</v>
      </c>
      <c r="B15" s="143"/>
      <c r="C15" s="169">
        <v>14287</v>
      </c>
      <c r="D15" s="169">
        <v>17349</v>
      </c>
      <c r="E15" s="169">
        <v>50980</v>
      </c>
      <c r="F15" s="169">
        <v>50047</v>
      </c>
      <c r="G15" s="169">
        <v>66425</v>
      </c>
    </row>
    <row r="16" spans="1:7" ht="12.75">
      <c r="A16" s="168" t="s">
        <v>17</v>
      </c>
      <c r="B16" s="143"/>
      <c r="C16" s="169">
        <v>5254</v>
      </c>
      <c r="D16" s="169">
        <v>28912</v>
      </c>
      <c r="E16" s="169">
        <v>9653</v>
      </c>
      <c r="F16" s="169">
        <v>85552</v>
      </c>
      <c r="G16" s="169">
        <v>127067</v>
      </c>
    </row>
    <row r="17" spans="1:7" ht="12.75">
      <c r="A17" s="168" t="s">
        <v>18</v>
      </c>
      <c r="B17" s="143"/>
      <c r="C17" s="169">
        <v>5237</v>
      </c>
      <c r="D17" s="169">
        <v>4662</v>
      </c>
      <c r="E17" s="169">
        <v>15686</v>
      </c>
      <c r="F17" s="169">
        <v>13924</v>
      </c>
      <c r="G17" s="169">
        <v>17935</v>
      </c>
    </row>
    <row r="18" spans="1:7" ht="12.75">
      <c r="A18" s="168" t="s">
        <v>19</v>
      </c>
      <c r="B18" s="143"/>
      <c r="C18" s="169">
        <v>1025</v>
      </c>
      <c r="D18" s="169">
        <v>1897</v>
      </c>
      <c r="E18" s="169">
        <v>2738</v>
      </c>
      <c r="F18" s="169">
        <v>5575</v>
      </c>
      <c r="G18" s="169">
        <v>8172</v>
      </c>
    </row>
    <row r="19" spans="1:7" ht="12.75">
      <c r="A19" s="168" t="s">
        <v>20</v>
      </c>
      <c r="B19" s="143"/>
      <c r="C19" s="169">
        <v>1540</v>
      </c>
      <c r="D19" s="169">
        <v>1440</v>
      </c>
      <c r="E19" s="169">
        <v>4928</v>
      </c>
      <c r="F19" s="169">
        <v>4328</v>
      </c>
      <c r="G19" s="169">
        <v>5886</v>
      </c>
    </row>
    <row r="20" spans="1:7" ht="12.75">
      <c r="A20" s="168" t="s">
        <v>21</v>
      </c>
      <c r="B20" s="143"/>
      <c r="C20" s="169">
        <v>13555</v>
      </c>
      <c r="D20" s="169">
        <v>12782</v>
      </c>
      <c r="E20" s="169">
        <v>37716</v>
      </c>
      <c r="F20" s="169">
        <v>37612</v>
      </c>
      <c r="G20" s="169">
        <v>51754</v>
      </c>
    </row>
    <row r="21" spans="1:7" ht="12.75">
      <c r="A21" s="166" t="s">
        <v>22</v>
      </c>
      <c r="B21" s="143"/>
      <c r="C21" s="170">
        <f>SUM(C14:C20)</f>
        <v>39948</v>
      </c>
      <c r="D21" s="170">
        <f>SUM(D14:D20)</f>
        <v>63773</v>
      </c>
      <c r="E21" s="170">
        <f>SUM(E14:E20)</f>
        <v>119729</v>
      </c>
      <c r="F21" s="170">
        <f>SUM(F14:F20)</f>
        <v>195753</v>
      </c>
      <c r="G21" s="170">
        <f>SUM(G14:G20)</f>
        <v>274861</v>
      </c>
    </row>
    <row r="22" spans="1:7" ht="12.75">
      <c r="A22" s="166" t="s">
        <v>23</v>
      </c>
      <c r="B22" s="143"/>
      <c r="C22" s="170">
        <f>+C12-C21</f>
        <v>30296</v>
      </c>
      <c r="D22" s="170">
        <f>+D12-D21</f>
        <v>22520</v>
      </c>
      <c r="E22" s="170">
        <f>+E12-E21</f>
        <v>64603</v>
      </c>
      <c r="F22" s="170">
        <f>+F12-F21</f>
        <v>73475</v>
      </c>
      <c r="G22" s="170">
        <f>+G12-G21</f>
        <v>111294</v>
      </c>
    </row>
    <row r="23" spans="1:7" ht="12.75">
      <c r="A23" s="168" t="s">
        <v>24</v>
      </c>
      <c r="B23" s="143"/>
      <c r="C23" s="169">
        <v>-262</v>
      </c>
      <c r="D23" s="169">
        <v>299</v>
      </c>
      <c r="E23" s="169">
        <v>-164</v>
      </c>
      <c r="F23" s="169">
        <v>2596</v>
      </c>
      <c r="G23" s="169">
        <v>4012</v>
      </c>
    </row>
    <row r="24" spans="1:7" ht="12.75">
      <c r="A24" s="168" t="s">
        <v>81</v>
      </c>
      <c r="B24" s="143"/>
      <c r="C24" s="169">
        <v>1611</v>
      </c>
      <c r="D24" s="169">
        <v>86</v>
      </c>
      <c r="E24" s="169">
        <v>-4852</v>
      </c>
      <c r="F24" s="169">
        <v>1671</v>
      </c>
      <c r="G24" s="169">
        <v>2639</v>
      </c>
    </row>
    <row r="25" spans="1:7" ht="12.75">
      <c r="A25" s="166" t="s">
        <v>25</v>
      </c>
      <c r="B25" s="143"/>
      <c r="C25" s="170">
        <f>+C22+C23+C24</f>
        <v>31645</v>
      </c>
      <c r="D25" s="170">
        <f>+D22+D23+D24</f>
        <v>22905</v>
      </c>
      <c r="E25" s="170">
        <f>+E22+E23+E24</f>
        <v>59587</v>
      </c>
      <c r="F25" s="170">
        <f>+F22+F23+F24</f>
        <v>77742</v>
      </c>
      <c r="G25" s="170">
        <f>+G22+G23+G24</f>
        <v>117945</v>
      </c>
    </row>
    <row r="26" spans="1:7" ht="12.75">
      <c r="A26" s="168" t="s">
        <v>26</v>
      </c>
      <c r="B26" s="143"/>
      <c r="C26" s="169">
        <v>2141</v>
      </c>
      <c r="D26" s="169">
        <v>3298</v>
      </c>
      <c r="E26" s="169">
        <v>8441</v>
      </c>
      <c r="F26" s="169">
        <v>8271</v>
      </c>
      <c r="G26" s="169">
        <v>11596</v>
      </c>
    </row>
    <row r="27" spans="1:7" ht="12.75">
      <c r="A27" s="166" t="s">
        <v>27</v>
      </c>
      <c r="B27" s="143"/>
      <c r="C27" s="170">
        <f>+C25+C26</f>
        <v>33786</v>
      </c>
      <c r="D27" s="170">
        <f>+D25+D26</f>
        <v>26203</v>
      </c>
      <c r="E27" s="170">
        <f>+E25+E26</f>
        <v>68028</v>
      </c>
      <c r="F27" s="170">
        <f>+F25+F26</f>
        <v>86013</v>
      </c>
      <c r="G27" s="170">
        <f>+G25+G26</f>
        <v>129541</v>
      </c>
    </row>
    <row r="28" spans="1:7" ht="12.75">
      <c r="A28" s="168" t="s">
        <v>82</v>
      </c>
      <c r="B28" s="143"/>
      <c r="C28" s="169">
        <v>1982</v>
      </c>
      <c r="D28" s="169">
        <v>535</v>
      </c>
      <c r="E28" s="169">
        <v>3767</v>
      </c>
      <c r="F28" s="169">
        <v>1953</v>
      </c>
      <c r="G28" s="169">
        <v>3012</v>
      </c>
    </row>
    <row r="29" spans="1:7" ht="12.75">
      <c r="A29" s="166" t="s">
        <v>83</v>
      </c>
      <c r="B29" s="143"/>
      <c r="C29" s="170">
        <f>+C27-C28</f>
        <v>31804</v>
      </c>
      <c r="D29" s="170">
        <f>+D27-D28</f>
        <v>25668</v>
      </c>
      <c r="E29" s="170">
        <f>+E27-E28</f>
        <v>64261</v>
      </c>
      <c r="F29" s="170">
        <f>+F27-F28</f>
        <v>84060</v>
      </c>
      <c r="G29" s="170">
        <f>+G27-G28</f>
        <v>126529</v>
      </c>
    </row>
    <row r="30" spans="1:7" ht="12" customHeight="1">
      <c r="A30" s="161" t="s">
        <v>32</v>
      </c>
      <c r="B30" s="143"/>
      <c r="C30" s="171"/>
      <c r="D30" s="171"/>
      <c r="E30" s="171"/>
      <c r="F30" s="171"/>
      <c r="G30" s="171"/>
    </row>
    <row r="31" spans="1:7" ht="12.75">
      <c r="A31" s="168" t="s">
        <v>33</v>
      </c>
      <c r="B31" s="143"/>
      <c r="C31" s="169">
        <v>10356</v>
      </c>
      <c r="D31" s="169">
        <v>10356</v>
      </c>
      <c r="E31" s="169">
        <v>10356</v>
      </c>
      <c r="F31" s="169">
        <v>10356</v>
      </c>
      <c r="G31" s="169">
        <v>10356</v>
      </c>
    </row>
    <row r="32" spans="1:7" s="172" customFormat="1" ht="27" customHeight="1">
      <c r="A32" s="173" t="s">
        <v>84</v>
      </c>
      <c r="B32" s="174"/>
      <c r="C32" s="175"/>
      <c r="D32" s="175"/>
      <c r="E32" s="175"/>
      <c r="F32" s="175"/>
      <c r="G32" s="169">
        <v>504786</v>
      </c>
    </row>
    <row r="33" spans="1:7" s="176" customFormat="1" ht="12.75">
      <c r="A33" s="177" t="s">
        <v>85</v>
      </c>
      <c r="B33" s="178"/>
      <c r="C33" s="179">
        <v>15.4</v>
      </c>
      <c r="D33" s="179">
        <v>12.4</v>
      </c>
      <c r="E33" s="179">
        <v>31</v>
      </c>
      <c r="F33" s="179">
        <v>40.6</v>
      </c>
      <c r="G33" s="180">
        <v>61.1</v>
      </c>
    </row>
    <row r="34" spans="1:7" s="172" customFormat="1" ht="12.75">
      <c r="A34" s="181" t="s">
        <v>37</v>
      </c>
      <c r="B34" s="182"/>
      <c r="C34" s="183"/>
      <c r="D34" s="183"/>
      <c r="E34" s="183"/>
      <c r="F34" s="183"/>
      <c r="G34" s="184"/>
    </row>
    <row r="35" spans="1:7" s="172" customFormat="1" ht="12.75">
      <c r="A35" s="161" t="s">
        <v>38</v>
      </c>
      <c r="B35" s="185"/>
      <c r="C35" s="186">
        <v>75154439</v>
      </c>
      <c r="D35" s="169">
        <v>75154439</v>
      </c>
      <c r="E35" s="186">
        <v>75154439</v>
      </c>
      <c r="F35" s="169">
        <v>75154439</v>
      </c>
      <c r="G35" s="169">
        <v>75154439</v>
      </c>
    </row>
    <row r="36" spans="1:7" s="187" customFormat="1" ht="12.75">
      <c r="A36" s="188"/>
      <c r="B36" s="189" t="s">
        <v>39</v>
      </c>
      <c r="C36" s="190">
        <v>36.29</v>
      </c>
      <c r="D36" s="191">
        <v>36.29</v>
      </c>
      <c r="E36" s="190">
        <v>36.29</v>
      </c>
      <c r="F36" s="191">
        <v>36.29</v>
      </c>
      <c r="G36" s="191">
        <v>36.29</v>
      </c>
    </row>
    <row r="37" spans="1:7" s="143" customFormat="1" ht="12.75">
      <c r="A37" s="192" t="s">
        <v>40</v>
      </c>
      <c r="B37" s="193"/>
      <c r="C37" s="194"/>
      <c r="D37" s="195"/>
      <c r="E37" s="194"/>
      <c r="F37" s="195"/>
      <c r="G37" s="196"/>
    </row>
    <row r="38" spans="1:7" s="172" customFormat="1" ht="12.75">
      <c r="A38" s="192" t="s">
        <v>41</v>
      </c>
      <c r="B38" s="193" t="s">
        <v>42</v>
      </c>
      <c r="C38" s="194"/>
      <c r="D38" s="196"/>
      <c r="E38" s="194"/>
      <c r="F38" s="196"/>
      <c r="G38" s="196"/>
    </row>
    <row r="39" spans="1:7" s="172" customFormat="1" ht="12.75">
      <c r="A39" s="192"/>
      <c r="B39" s="193" t="s">
        <v>38</v>
      </c>
      <c r="C39" s="194">
        <v>810500</v>
      </c>
      <c r="D39" s="197" t="s">
        <v>43</v>
      </c>
      <c r="E39" s="194">
        <v>810500</v>
      </c>
      <c r="F39" s="197" t="s">
        <v>43</v>
      </c>
      <c r="G39" s="196">
        <v>785500</v>
      </c>
    </row>
    <row r="40" spans="1:7" s="172" customFormat="1" ht="25.5">
      <c r="A40" s="192"/>
      <c r="B40" s="198" t="s">
        <v>44</v>
      </c>
      <c r="C40" s="199">
        <v>0.61</v>
      </c>
      <c r="D40" s="197" t="s">
        <v>43</v>
      </c>
      <c r="E40" s="199">
        <v>0.61</v>
      </c>
      <c r="F40" s="197" t="s">
        <v>43</v>
      </c>
      <c r="G40" s="197">
        <v>0.6</v>
      </c>
    </row>
    <row r="41" spans="1:7" s="172" customFormat="1" ht="25.5">
      <c r="A41" s="192"/>
      <c r="B41" s="198" t="s">
        <v>45</v>
      </c>
      <c r="C41" s="199">
        <v>0.39</v>
      </c>
      <c r="D41" s="197" t="s">
        <v>43</v>
      </c>
      <c r="E41" s="199">
        <v>0.39</v>
      </c>
      <c r="F41" s="197" t="s">
        <v>43</v>
      </c>
      <c r="G41" s="197">
        <v>0.38</v>
      </c>
    </row>
    <row r="42" spans="1:7" s="172" customFormat="1" ht="12.75">
      <c r="A42" s="192" t="s">
        <v>46</v>
      </c>
      <c r="B42" s="193" t="s">
        <v>47</v>
      </c>
      <c r="C42" s="194"/>
      <c r="D42" s="196"/>
      <c r="E42" s="194"/>
      <c r="F42" s="196"/>
      <c r="G42" s="196"/>
    </row>
    <row r="43" spans="1:7" s="172" customFormat="1" ht="12.75">
      <c r="A43" s="192"/>
      <c r="B43" s="193" t="s">
        <v>38</v>
      </c>
      <c r="C43" s="194">
        <v>131151452</v>
      </c>
      <c r="D43" s="197" t="s">
        <v>43</v>
      </c>
      <c r="E43" s="194">
        <v>131151452</v>
      </c>
      <c r="F43" s="197" t="s">
        <v>43</v>
      </c>
      <c r="G43" s="196">
        <v>131176452</v>
      </c>
    </row>
    <row r="44" spans="1:7" s="172" customFormat="1" ht="25.5">
      <c r="A44" s="192"/>
      <c r="B44" s="198" t="s">
        <v>48</v>
      </c>
      <c r="C44" s="199">
        <v>99.39</v>
      </c>
      <c r="D44" s="197" t="s">
        <v>43</v>
      </c>
      <c r="E44" s="199">
        <v>99.39</v>
      </c>
      <c r="F44" s="197" t="s">
        <v>43</v>
      </c>
      <c r="G44" s="197">
        <v>99.4</v>
      </c>
    </row>
    <row r="45" spans="1:7" s="172" customFormat="1" ht="25.5">
      <c r="A45" s="200"/>
      <c r="B45" s="201" t="s">
        <v>45</v>
      </c>
      <c r="C45" s="202">
        <v>63.32</v>
      </c>
      <c r="D45" s="203" t="s">
        <v>43</v>
      </c>
      <c r="E45" s="202">
        <v>63.32</v>
      </c>
      <c r="F45" s="203" t="s">
        <v>43</v>
      </c>
      <c r="G45" s="204">
        <v>63.33</v>
      </c>
    </row>
    <row r="46" spans="1:7" s="172" customFormat="1" ht="2.25" customHeight="1">
      <c r="A46" s="79"/>
      <c r="B46" s="80"/>
      <c r="C46" s="80"/>
      <c r="D46" s="81"/>
      <c r="E46" s="82"/>
      <c r="F46" s="81"/>
      <c r="G46" s="81"/>
    </row>
    <row r="47" spans="1:7" s="172" customFormat="1" ht="12.75">
      <c r="A47" s="205" t="s">
        <v>86</v>
      </c>
      <c r="B47" s="206"/>
      <c r="C47" s="207">
        <v>3279.7835093019994</v>
      </c>
      <c r="D47" s="207">
        <v>3377</v>
      </c>
      <c r="E47" s="207">
        <v>9068</v>
      </c>
      <c r="F47" s="207">
        <v>9261</v>
      </c>
      <c r="G47" s="207">
        <v>12892.511239299998</v>
      </c>
    </row>
    <row r="48" spans="1:7" s="172" customFormat="1" ht="6" customHeight="1">
      <c r="A48" s="208"/>
      <c r="B48" s="143"/>
      <c r="C48" s="143"/>
      <c r="D48" s="143"/>
      <c r="E48" s="209"/>
      <c r="F48" s="143"/>
      <c r="G48" s="143"/>
    </row>
    <row r="49" spans="1:7" s="172" customFormat="1" ht="12.75">
      <c r="A49" s="208"/>
      <c r="B49" s="185" t="s">
        <v>50</v>
      </c>
      <c r="C49" s="185"/>
      <c r="D49" s="185"/>
      <c r="E49" s="185"/>
      <c r="F49" s="185"/>
      <c r="G49" s="185"/>
    </row>
    <row r="50" spans="1:7" ht="14.25">
      <c r="A50" s="210">
        <v>1</v>
      </c>
      <c r="B50" s="211" t="s">
        <v>87</v>
      </c>
      <c r="C50" s="211"/>
      <c r="D50" s="211"/>
      <c r="E50" s="211"/>
      <c r="F50" s="211"/>
      <c r="G50" s="211"/>
    </row>
    <row r="51" spans="1:7" ht="14.25">
      <c r="A51" s="210"/>
      <c r="B51" s="212"/>
      <c r="C51" s="212"/>
      <c r="D51" s="212"/>
      <c r="E51" s="212"/>
      <c r="F51" s="212"/>
      <c r="G51" s="212"/>
    </row>
    <row r="52" spans="1:7" ht="0.75" customHeight="1">
      <c r="A52" s="213"/>
      <c r="B52" s="214"/>
      <c r="C52" s="214"/>
      <c r="D52" s="214"/>
      <c r="E52" s="214"/>
      <c r="F52" s="214"/>
      <c r="G52" s="214"/>
    </row>
    <row r="53" spans="1:7" ht="3" customHeight="1">
      <c r="A53" s="213"/>
      <c r="B53" s="214"/>
      <c r="C53" s="214"/>
      <c r="D53" s="214"/>
      <c r="E53" s="214"/>
      <c r="F53" s="214"/>
      <c r="G53" s="214"/>
    </row>
    <row r="54" spans="1:7" ht="14.25">
      <c r="A54" s="215">
        <v>2</v>
      </c>
      <c r="B54" s="216" t="s">
        <v>88</v>
      </c>
      <c r="C54" s="216"/>
      <c r="D54" s="216"/>
      <c r="E54" s="216"/>
      <c r="F54" s="216"/>
      <c r="G54" s="216"/>
    </row>
    <row r="55" spans="1:7" ht="14.25">
      <c r="A55" s="215"/>
      <c r="B55" s="216"/>
      <c r="C55" s="216"/>
      <c r="D55" s="216"/>
      <c r="E55" s="216"/>
      <c r="F55" s="216"/>
      <c r="G55" s="216"/>
    </row>
    <row r="56" spans="1:7" ht="14.25">
      <c r="A56" s="215"/>
      <c r="B56" s="216"/>
      <c r="C56" s="216"/>
      <c r="D56" s="216"/>
      <c r="E56" s="216"/>
      <c r="F56" s="216"/>
      <c r="G56" s="216"/>
    </row>
    <row r="57" spans="1:7" ht="14.25">
      <c r="A57" s="215"/>
      <c r="B57" s="216"/>
      <c r="C57" s="216"/>
      <c r="D57" s="216"/>
      <c r="E57" s="216"/>
      <c r="F57" s="216"/>
      <c r="G57" s="216"/>
    </row>
    <row r="58" spans="1:7" ht="14.25">
      <c r="A58" s="215"/>
      <c r="B58" s="216"/>
      <c r="C58" s="216"/>
      <c r="D58" s="216"/>
      <c r="E58" s="216"/>
      <c r="F58" s="216"/>
      <c r="G58" s="216"/>
    </row>
    <row r="59" spans="1:7" ht="15">
      <c r="A59" s="213"/>
      <c r="B59" s="216"/>
      <c r="C59" s="216"/>
      <c r="D59" s="216"/>
      <c r="E59" s="216"/>
      <c r="F59" s="216"/>
      <c r="G59" s="216"/>
    </row>
    <row r="60" spans="1:7" ht="15">
      <c r="A60" s="213"/>
      <c r="B60" s="216"/>
      <c r="C60" s="216"/>
      <c r="D60" s="216"/>
      <c r="E60" s="216"/>
      <c r="F60" s="216"/>
      <c r="G60" s="216"/>
    </row>
    <row r="61" spans="1:7" ht="0.75" customHeight="1">
      <c r="A61" s="213"/>
      <c r="B61" s="214"/>
      <c r="C61" s="214"/>
      <c r="D61" s="214"/>
      <c r="E61" s="214"/>
      <c r="F61" s="214"/>
      <c r="G61" s="214"/>
    </row>
    <row r="62" spans="1:7" ht="3" customHeight="1">
      <c r="A62" s="213"/>
      <c r="B62" s="214"/>
      <c r="C62" s="214"/>
      <c r="D62" s="214"/>
      <c r="E62" s="214"/>
      <c r="F62" s="214"/>
      <c r="G62" s="214"/>
    </row>
    <row r="63" spans="1:7" ht="12.75" customHeight="1">
      <c r="A63" s="215">
        <v>3</v>
      </c>
      <c r="B63" s="212" t="s">
        <v>54</v>
      </c>
      <c r="C63" s="212"/>
      <c r="D63" s="212"/>
      <c r="E63" s="212"/>
      <c r="F63" s="212"/>
      <c r="G63" s="212"/>
    </row>
    <row r="64" spans="1:7" ht="6.75" customHeight="1">
      <c r="A64" s="215"/>
      <c r="B64" s="215"/>
      <c r="C64" s="215"/>
      <c r="D64" s="215"/>
      <c r="E64" s="215"/>
      <c r="F64" s="215"/>
      <c r="G64" s="215"/>
    </row>
    <row r="65" spans="1:7" ht="14.25">
      <c r="A65" s="215">
        <v>4</v>
      </c>
      <c r="B65" s="211" t="s">
        <v>89</v>
      </c>
      <c r="C65" s="211"/>
      <c r="D65" s="211"/>
      <c r="E65" s="211"/>
      <c r="F65" s="211"/>
      <c r="G65" s="211"/>
    </row>
    <row r="66" spans="1:7" ht="7.5" customHeight="1">
      <c r="A66" s="215"/>
      <c r="B66" s="215"/>
      <c r="C66" s="215"/>
      <c r="D66" s="215"/>
      <c r="E66" s="215"/>
      <c r="F66" s="215"/>
      <c r="G66" s="215"/>
    </row>
    <row r="67" spans="1:7" ht="14.25">
      <c r="A67" s="215">
        <v>5</v>
      </c>
      <c r="B67" s="211" t="s">
        <v>90</v>
      </c>
      <c r="C67" s="211"/>
      <c r="D67" s="211"/>
      <c r="E67" s="211"/>
      <c r="F67" s="211"/>
      <c r="G67" s="211"/>
    </row>
    <row r="68" spans="1:7" ht="14.25">
      <c r="A68" s="215"/>
      <c r="B68" s="216"/>
      <c r="C68" s="216"/>
      <c r="D68" s="216"/>
      <c r="E68" s="216"/>
      <c r="F68" s="216"/>
      <c r="G68" s="216"/>
    </row>
    <row r="69" spans="1:7" ht="7.5" customHeight="1">
      <c r="A69" s="213"/>
      <c r="B69" s="214"/>
      <c r="C69" s="214"/>
      <c r="D69" s="214"/>
      <c r="E69" s="214"/>
      <c r="F69" s="214"/>
      <c r="G69" s="214"/>
    </row>
    <row r="70" spans="1:7" ht="14.25">
      <c r="A70" s="215">
        <v>6</v>
      </c>
      <c r="B70" s="211" t="s">
        <v>91</v>
      </c>
      <c r="C70" s="211"/>
      <c r="D70" s="211"/>
      <c r="E70" s="211"/>
      <c r="F70" s="211"/>
      <c r="G70" s="211"/>
    </row>
    <row r="71" spans="1:7" ht="6" customHeight="1">
      <c r="A71" s="217"/>
      <c r="B71" s="217"/>
      <c r="C71" s="217"/>
      <c r="D71" s="217"/>
      <c r="E71" s="217"/>
      <c r="F71" s="217"/>
      <c r="G71" s="217"/>
    </row>
    <row r="72" spans="1:7" ht="18">
      <c r="A72" s="208"/>
      <c r="B72" s="143"/>
      <c r="C72" s="143"/>
      <c r="D72" s="143"/>
      <c r="E72" s="218" t="s">
        <v>92</v>
      </c>
      <c r="F72" s="218"/>
      <c r="G72" s="219"/>
    </row>
    <row r="73" spans="1:7" ht="18">
      <c r="A73" s="208"/>
      <c r="B73" s="143"/>
      <c r="C73" s="143"/>
      <c r="D73" s="143"/>
      <c r="E73" s="220"/>
      <c r="F73" s="220"/>
      <c r="G73" s="219"/>
    </row>
    <row r="74" spans="1:7" ht="18">
      <c r="A74" s="208"/>
      <c r="B74" s="143"/>
      <c r="C74" s="143"/>
      <c r="D74" s="143"/>
      <c r="E74" s="220"/>
      <c r="F74" s="220"/>
      <c r="G74" s="219"/>
    </row>
    <row r="75" spans="1:7" ht="18">
      <c r="A75" s="208"/>
      <c r="B75" s="143"/>
      <c r="C75" s="143"/>
      <c r="D75" s="143"/>
      <c r="E75" s="221" t="s">
        <v>93</v>
      </c>
      <c r="F75" s="221"/>
      <c r="G75" s="222"/>
    </row>
    <row r="76" spans="1:7" ht="18.75">
      <c r="A76" s="208"/>
      <c r="B76" s="223" t="s">
        <v>94</v>
      </c>
      <c r="C76" s="223"/>
      <c r="D76" s="223"/>
      <c r="E76" s="224" t="s">
        <v>95</v>
      </c>
      <c r="F76" s="224"/>
      <c r="G76" s="225"/>
    </row>
  </sheetData>
  <mergeCells count="13">
    <mergeCell ref="B70:G70"/>
    <mergeCell ref="B54:G60"/>
    <mergeCell ref="B63:G63"/>
    <mergeCell ref="B65:G65"/>
    <mergeCell ref="B67:G68"/>
    <mergeCell ref="C6:D6"/>
    <mergeCell ref="E6:F6"/>
    <mergeCell ref="A32:B32"/>
    <mergeCell ref="B50:G51"/>
    <mergeCell ref="A1:G1"/>
    <mergeCell ref="A2:G2"/>
    <mergeCell ref="A3:G3"/>
    <mergeCell ref="A4:G4"/>
  </mergeCells>
  <printOptions horizontalCentered="1"/>
  <pageMargins left="0.5" right="0.5" top="0.5" bottom="0.5" header="0.5" footer="0.5"/>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11"/>
  </sheetPr>
  <dimension ref="A1:J101"/>
  <sheetViews>
    <sheetView tabSelected="1" zoomScale="65" zoomScaleNormal="65" zoomScalePageLayoutView="0" workbookViewId="0" topLeftCell="A1">
      <selection activeCell="A1" sqref="A1:G1"/>
    </sheetView>
  </sheetViews>
  <sheetFormatPr defaultColWidth="9.140625" defaultRowHeight="12.75"/>
  <cols>
    <col min="1" max="1" width="4.140625" style="1" customWidth="1"/>
    <col min="2" max="2" width="98.8515625" style="1" customWidth="1"/>
    <col min="3" max="3" width="24.28125" style="1" customWidth="1"/>
    <col min="4" max="6" width="23.57421875" style="1" customWidth="1"/>
    <col min="7" max="7" width="24.421875" style="1" customWidth="1"/>
    <col min="8" max="9" width="9.140625" style="1" customWidth="1"/>
    <col min="10" max="10" width="18.421875" style="1" customWidth="1"/>
    <col min="11" max="11" width="12.7109375" style="1" customWidth="1"/>
    <col min="12" max="12" width="17.57421875" style="1" customWidth="1"/>
    <col min="13" max="16384" width="9.140625" style="1" customWidth="1"/>
  </cols>
  <sheetData>
    <row r="1" spans="1:7" ht="23.25">
      <c r="A1" s="130" t="s">
        <v>0</v>
      </c>
      <c r="B1" s="131"/>
      <c r="C1" s="131"/>
      <c r="D1" s="131"/>
      <c r="E1" s="131"/>
      <c r="F1" s="131"/>
      <c r="G1" s="132"/>
    </row>
    <row r="2" spans="1:7" ht="24" thickBot="1">
      <c r="A2" s="133" t="s">
        <v>1</v>
      </c>
      <c r="B2" s="134"/>
      <c r="C2" s="134"/>
      <c r="D2" s="134"/>
      <c r="E2" s="134"/>
      <c r="F2" s="134"/>
      <c r="G2" s="135"/>
    </row>
    <row r="3" spans="1:10" ht="24" thickBot="1">
      <c r="A3" s="133" t="s">
        <v>2</v>
      </c>
      <c r="B3" s="134"/>
      <c r="C3" s="134"/>
      <c r="D3" s="134"/>
      <c r="E3" s="134"/>
      <c r="F3" s="134"/>
      <c r="G3" s="135"/>
      <c r="J3" s="2"/>
    </row>
    <row r="4" spans="1:7" ht="23.25" customHeight="1">
      <c r="A4" s="136" t="s">
        <v>3</v>
      </c>
      <c r="B4" s="137"/>
      <c r="C4" s="137"/>
      <c r="D4" s="137"/>
      <c r="E4" s="137"/>
      <c r="F4" s="137"/>
      <c r="G4" s="138"/>
    </row>
    <row r="5" spans="1:7" ht="23.25" hidden="1">
      <c r="A5" s="3"/>
      <c r="B5" s="4"/>
      <c r="C5" s="4"/>
      <c r="D5" s="4"/>
      <c r="E5" s="4"/>
      <c r="F5" s="4"/>
      <c r="G5" s="5"/>
    </row>
    <row r="6" spans="1:7" ht="23.25" hidden="1">
      <c r="A6" s="3"/>
      <c r="B6" s="4"/>
      <c r="C6" s="4"/>
      <c r="D6" s="4"/>
      <c r="E6" s="4"/>
      <c r="F6" s="4"/>
      <c r="G6" s="5"/>
    </row>
    <row r="7" spans="1:7" ht="23.25" hidden="1">
      <c r="A7" s="3"/>
      <c r="B7" s="4"/>
      <c r="C7" s="4"/>
      <c r="D7" s="4"/>
      <c r="E7" s="4"/>
      <c r="F7" s="4"/>
      <c r="G7" s="5"/>
    </row>
    <row r="8" spans="1:7" ht="23.25">
      <c r="A8" s="6"/>
      <c r="B8" s="7"/>
      <c r="C8" s="7"/>
      <c r="D8" s="7"/>
      <c r="E8" s="7"/>
      <c r="F8" s="7"/>
      <c r="G8" s="8" t="s">
        <v>4</v>
      </c>
    </row>
    <row r="9" spans="1:7" ht="21" customHeight="1">
      <c r="A9" s="9"/>
      <c r="B9" s="10"/>
      <c r="C9" s="139" t="s">
        <v>5</v>
      </c>
      <c r="D9" s="140"/>
      <c r="E9" s="139" t="s">
        <v>6</v>
      </c>
      <c r="F9" s="140"/>
      <c r="G9" s="11" t="s">
        <v>7</v>
      </c>
    </row>
    <row r="10" spans="1:7" ht="23.25">
      <c r="A10" s="12"/>
      <c r="B10" s="13"/>
      <c r="C10" s="14" t="s">
        <v>8</v>
      </c>
      <c r="D10" s="14" t="s">
        <v>9</v>
      </c>
      <c r="E10" s="14" t="s">
        <v>8</v>
      </c>
      <c r="F10" s="14" t="s">
        <v>9</v>
      </c>
      <c r="G10" s="15" t="s">
        <v>74</v>
      </c>
    </row>
    <row r="11" spans="1:7" ht="23.25">
      <c r="A11" s="16"/>
      <c r="B11" s="17"/>
      <c r="C11" s="18" t="s">
        <v>10</v>
      </c>
      <c r="D11" s="18" t="s">
        <v>10</v>
      </c>
      <c r="E11" s="18" t="s">
        <v>10</v>
      </c>
      <c r="F11" s="18" t="s">
        <v>10</v>
      </c>
      <c r="G11" s="11" t="s">
        <v>75</v>
      </c>
    </row>
    <row r="12" spans="1:7" ht="23.25">
      <c r="A12" s="19" t="s">
        <v>11</v>
      </c>
      <c r="B12" s="13"/>
      <c r="C12" s="20"/>
      <c r="D12" s="21"/>
      <c r="E12" s="20"/>
      <c r="F12" s="22"/>
      <c r="G12" s="23"/>
    </row>
    <row r="13" spans="1:7" ht="23.25">
      <c r="A13" s="24" t="s">
        <v>12</v>
      </c>
      <c r="B13" s="25"/>
      <c r="C13" s="26">
        <v>102085.98</v>
      </c>
      <c r="D13" s="27">
        <v>91827</v>
      </c>
      <c r="E13" s="26">
        <v>299362.01</v>
      </c>
      <c r="F13" s="27">
        <v>313789</v>
      </c>
      <c r="G13" s="26">
        <v>427230</v>
      </c>
    </row>
    <row r="14" spans="1:7" ht="3.75" customHeight="1">
      <c r="A14" s="24"/>
      <c r="B14" s="25"/>
      <c r="C14" s="28"/>
      <c r="D14" s="29"/>
      <c r="E14" s="28"/>
      <c r="F14" s="29"/>
      <c r="G14" s="28"/>
    </row>
    <row r="15" spans="1:7" ht="23.25">
      <c r="A15" s="30" t="s">
        <v>13</v>
      </c>
      <c r="B15" s="25"/>
      <c r="C15" s="31">
        <f>SUM(C13+C14)</f>
        <v>102085.98</v>
      </c>
      <c r="D15" s="32">
        <f>SUM(D13+D14)</f>
        <v>91827</v>
      </c>
      <c r="E15" s="31">
        <f>SUM(E13+E14)</f>
        <v>299362.01</v>
      </c>
      <c r="F15" s="32">
        <f>SUM(F13+F14)</f>
        <v>313789</v>
      </c>
      <c r="G15" s="31">
        <f>SUM(G13+G14)</f>
        <v>427230</v>
      </c>
    </row>
    <row r="16" spans="1:7" ht="23.25">
      <c r="A16" s="30" t="s">
        <v>14</v>
      </c>
      <c r="B16" s="25"/>
      <c r="C16" s="33"/>
      <c r="D16" s="34"/>
      <c r="E16" s="33"/>
      <c r="F16" s="34"/>
      <c r="G16" s="33"/>
    </row>
    <row r="17" spans="1:7" ht="23.25">
      <c r="A17" s="24" t="s">
        <v>15</v>
      </c>
      <c r="B17" s="25"/>
      <c r="C17" s="28">
        <v>-5397.378667640002</v>
      </c>
      <c r="D17" s="29">
        <v>-9987</v>
      </c>
      <c r="E17" s="28">
        <v>-13280.712465460001</v>
      </c>
      <c r="F17" s="29">
        <v>-19250</v>
      </c>
      <c r="G17" s="28">
        <v>-9373</v>
      </c>
    </row>
    <row r="18" spans="1:7" ht="23.25">
      <c r="A18" s="24" t="s">
        <v>16</v>
      </c>
      <c r="B18" s="25"/>
      <c r="C18" s="35">
        <v>28716.040720995796</v>
      </c>
      <c r="D18" s="29">
        <v>26133</v>
      </c>
      <c r="E18" s="35">
        <v>86795.11246765578</v>
      </c>
      <c r="F18" s="29">
        <v>79176</v>
      </c>
      <c r="G18" s="28">
        <v>89368</v>
      </c>
    </row>
    <row r="19" spans="1:7" ht="23.25">
      <c r="A19" s="24" t="s">
        <v>17</v>
      </c>
      <c r="B19" s="25"/>
      <c r="C19" s="28">
        <v>5254</v>
      </c>
      <c r="D19" s="29">
        <v>1580</v>
      </c>
      <c r="E19" s="35">
        <v>9653</v>
      </c>
      <c r="F19" s="29">
        <v>4106</v>
      </c>
      <c r="G19" s="28">
        <v>5693</v>
      </c>
    </row>
    <row r="20" spans="1:7" ht="23.25">
      <c r="A20" s="24" t="s">
        <v>18</v>
      </c>
      <c r="B20" s="25"/>
      <c r="C20" s="28">
        <v>11625.34</v>
      </c>
      <c r="D20" s="29">
        <v>11367</v>
      </c>
      <c r="E20" s="35">
        <v>36623.48</v>
      </c>
      <c r="F20" s="29">
        <v>32055</v>
      </c>
      <c r="G20" s="28">
        <v>43986</v>
      </c>
    </row>
    <row r="21" spans="1:7" ht="23.25">
      <c r="A21" s="24" t="s">
        <v>20</v>
      </c>
      <c r="B21" s="25"/>
      <c r="C21" s="28">
        <v>3588.63</v>
      </c>
      <c r="D21" s="29">
        <v>3106</v>
      </c>
      <c r="E21" s="35">
        <v>11136.55</v>
      </c>
      <c r="F21" s="29">
        <v>8737</v>
      </c>
      <c r="G21" s="28">
        <v>12329</v>
      </c>
    </row>
    <row r="22" spans="1:7" ht="23.25">
      <c r="A22" s="24" t="s">
        <v>21</v>
      </c>
      <c r="B22" s="25"/>
      <c r="C22" s="35">
        <v>25047.32264</v>
      </c>
      <c r="D22" s="29">
        <v>21392</v>
      </c>
      <c r="E22" s="35">
        <v>85142.46</v>
      </c>
      <c r="F22" s="29">
        <v>68769</v>
      </c>
      <c r="G22" s="28">
        <v>111168</v>
      </c>
    </row>
    <row r="23" spans="1:7" ht="23.25">
      <c r="A23" s="30" t="s">
        <v>22</v>
      </c>
      <c r="B23" s="25"/>
      <c r="C23" s="36">
        <f>SUM(C17:C22)</f>
        <v>68833.9546933558</v>
      </c>
      <c r="D23" s="32">
        <f>SUM(D17:D22)-1</f>
        <v>53590</v>
      </c>
      <c r="E23" s="36">
        <f>SUM(E17:E22)-1</f>
        <v>216068.89000219578</v>
      </c>
      <c r="F23" s="32">
        <f>SUM(F17:F22)</f>
        <v>173593</v>
      </c>
      <c r="G23" s="31">
        <f>SUM(G17:G22)</f>
        <v>253171</v>
      </c>
    </row>
    <row r="24" spans="1:7" ht="23.25">
      <c r="A24" s="30" t="s">
        <v>23</v>
      </c>
      <c r="B24" s="25"/>
      <c r="C24" s="31">
        <f>SUM(C15-C23)</f>
        <v>33252.025306644195</v>
      </c>
      <c r="D24" s="32">
        <f>SUM(D15-D23)</f>
        <v>38237</v>
      </c>
      <c r="E24" s="31">
        <f>SUM(E15-E23)</f>
        <v>83293.11999780423</v>
      </c>
      <c r="F24" s="32">
        <f>SUM(F15-F23)</f>
        <v>140196</v>
      </c>
      <c r="G24" s="31">
        <f>SUM(G15-G23)</f>
        <v>174059</v>
      </c>
    </row>
    <row r="25" spans="1:7" ht="23.25">
      <c r="A25" s="24" t="s">
        <v>24</v>
      </c>
      <c r="B25" s="25"/>
      <c r="C25" s="28">
        <v>914.0126399999999</v>
      </c>
      <c r="D25" s="29">
        <v>949</v>
      </c>
      <c r="E25" s="28">
        <v>10259.4</v>
      </c>
      <c r="F25" s="29">
        <v>5810</v>
      </c>
      <c r="G25" s="28">
        <v>8684</v>
      </c>
    </row>
    <row r="26" spans="1:7" ht="23.25">
      <c r="A26" s="30" t="s">
        <v>25</v>
      </c>
      <c r="B26" s="25"/>
      <c r="C26" s="33">
        <f>C24+C25</f>
        <v>34166.037946644195</v>
      </c>
      <c r="D26" s="34">
        <f>D24+D25</f>
        <v>39186</v>
      </c>
      <c r="E26" s="33">
        <f>E24+E25-1</f>
        <v>93551.51999780422</v>
      </c>
      <c r="F26" s="34">
        <f>F24+F25</f>
        <v>146006</v>
      </c>
      <c r="G26" s="33">
        <f>G24+G25</f>
        <v>182743</v>
      </c>
    </row>
    <row r="27" spans="1:7" ht="23.25">
      <c r="A27" s="24" t="s">
        <v>26</v>
      </c>
      <c r="B27" s="25"/>
      <c r="C27" s="28">
        <v>2331.47</v>
      </c>
      <c r="D27" s="29">
        <v>3476</v>
      </c>
      <c r="E27" s="28">
        <v>8901.85</v>
      </c>
      <c r="F27" s="29">
        <v>8783</v>
      </c>
      <c r="G27" s="28">
        <v>12174</v>
      </c>
    </row>
    <row r="28" spans="1:7" ht="23.25">
      <c r="A28" s="30" t="s">
        <v>27</v>
      </c>
      <c r="B28" s="25"/>
      <c r="C28" s="33">
        <f>C26+C27-1</f>
        <v>36496.5079466442</v>
      </c>
      <c r="D28" s="34">
        <f>D26+D27</f>
        <v>42662</v>
      </c>
      <c r="E28" s="33">
        <f>E26+E27+1</f>
        <v>102454.36999780423</v>
      </c>
      <c r="F28" s="34">
        <f>F26+F27</f>
        <v>154789</v>
      </c>
      <c r="G28" s="33">
        <f>G26+G27</f>
        <v>194917</v>
      </c>
    </row>
    <row r="29" spans="1:7" ht="23.25">
      <c r="A29" s="6" t="s">
        <v>28</v>
      </c>
      <c r="B29" s="25"/>
      <c r="C29" s="28">
        <v>2605.3</v>
      </c>
      <c r="D29" s="29">
        <v>1696</v>
      </c>
      <c r="E29" s="28">
        <v>6911.6</v>
      </c>
      <c r="F29" s="29">
        <v>7564</v>
      </c>
      <c r="G29" s="28">
        <v>7116</v>
      </c>
    </row>
    <row r="30" spans="1:7" ht="23.25">
      <c r="A30" s="37" t="s">
        <v>29</v>
      </c>
      <c r="B30" s="38"/>
      <c r="C30" s="33">
        <f>C28-C29+1</f>
        <v>33892.207946644194</v>
      </c>
      <c r="D30" s="34">
        <f>D28-D29</f>
        <v>40966</v>
      </c>
      <c r="E30" s="33">
        <f>E28-E29-1</f>
        <v>95541.76999780422</v>
      </c>
      <c r="F30" s="34">
        <f>F28-F29</f>
        <v>147225</v>
      </c>
      <c r="G30" s="33">
        <f>G28-G29</f>
        <v>187801</v>
      </c>
    </row>
    <row r="31" spans="1:7" ht="23.25">
      <c r="A31" s="39" t="s">
        <v>30</v>
      </c>
      <c r="B31" s="25"/>
      <c r="C31" s="28">
        <v>-3.2419709999955444</v>
      </c>
      <c r="D31" s="29">
        <v>102</v>
      </c>
      <c r="E31" s="28">
        <v>-117.95203999999762</v>
      </c>
      <c r="F31" s="29">
        <v>4940</v>
      </c>
      <c r="G31" s="28">
        <v>6028</v>
      </c>
    </row>
    <row r="32" spans="1:8" ht="23.25">
      <c r="A32" s="30" t="s">
        <v>31</v>
      </c>
      <c r="B32" s="25"/>
      <c r="C32" s="33">
        <f>C30-C31</f>
        <v>33895.44991764419</v>
      </c>
      <c r="D32" s="34">
        <f>D30-D31</f>
        <v>40864</v>
      </c>
      <c r="E32" s="33">
        <f>E30-E31</f>
        <v>95659.72203780423</v>
      </c>
      <c r="F32" s="34">
        <f>F30-F31</f>
        <v>142285</v>
      </c>
      <c r="G32" s="33">
        <f>G30-G31</f>
        <v>181773</v>
      </c>
      <c r="H32" s="40"/>
    </row>
    <row r="33" spans="1:7" ht="23.25">
      <c r="A33" s="6" t="s">
        <v>32</v>
      </c>
      <c r="B33" s="25"/>
      <c r="C33" s="28"/>
      <c r="D33" s="41"/>
      <c r="E33" s="28"/>
      <c r="F33" s="41"/>
      <c r="G33" s="28"/>
    </row>
    <row r="34" spans="1:7" ht="23.25">
      <c r="A34" s="24" t="s">
        <v>33</v>
      </c>
      <c r="B34" s="25"/>
      <c r="C34" s="28">
        <v>10356</v>
      </c>
      <c r="D34" s="29">
        <v>10356</v>
      </c>
      <c r="E34" s="28">
        <v>10356</v>
      </c>
      <c r="F34" s="29">
        <v>10356</v>
      </c>
      <c r="G34" s="28">
        <v>10356</v>
      </c>
    </row>
    <row r="35" spans="1:7" ht="23.25">
      <c r="A35" s="127" t="s">
        <v>34</v>
      </c>
      <c r="B35" s="97"/>
      <c r="C35" s="42"/>
      <c r="D35" s="41"/>
      <c r="E35" s="42"/>
      <c r="F35" s="41"/>
      <c r="G35" s="42"/>
    </row>
    <row r="36" spans="1:7" ht="23.25">
      <c r="A36" s="43" t="s">
        <v>35</v>
      </c>
      <c r="B36" s="44"/>
      <c r="C36" s="42"/>
      <c r="D36" s="41"/>
      <c r="E36" s="42"/>
      <c r="F36" s="41"/>
      <c r="G36" s="33">
        <v>694136</v>
      </c>
    </row>
    <row r="37" spans="1:7" ht="23.25">
      <c r="A37" s="45" t="s">
        <v>36</v>
      </c>
      <c r="B37" s="46"/>
      <c r="C37" s="47">
        <f>C32/(C34/5)</f>
        <v>16.365126456954517</v>
      </c>
      <c r="D37" s="48">
        <v>19.729142526071843</v>
      </c>
      <c r="E37" s="47">
        <f>E32/(E34/5)</f>
        <v>46.185651814312585</v>
      </c>
      <c r="F37" s="48">
        <v>68.69689069138664</v>
      </c>
      <c r="G37" s="47">
        <f>G32/(G34/5)</f>
        <v>87.76216685979144</v>
      </c>
    </row>
    <row r="38" spans="1:7" ht="24" thickBot="1">
      <c r="A38" s="49"/>
      <c r="B38" s="50"/>
      <c r="C38" s="51"/>
      <c r="D38" s="52"/>
      <c r="E38" s="52"/>
      <c r="F38" s="52"/>
      <c r="G38" s="53"/>
    </row>
    <row r="39" spans="1:7" ht="23.25">
      <c r="A39" s="54" t="s">
        <v>37</v>
      </c>
      <c r="B39" s="55"/>
      <c r="C39" s="56"/>
      <c r="D39" s="56"/>
      <c r="E39" s="56"/>
      <c r="F39" s="56"/>
      <c r="G39" s="57"/>
    </row>
    <row r="40" spans="1:7" ht="23.25">
      <c r="A40" s="58" t="s">
        <v>38</v>
      </c>
      <c r="B40" s="59"/>
      <c r="C40" s="60">
        <v>75154439</v>
      </c>
      <c r="D40" s="61">
        <v>75154439</v>
      </c>
      <c r="E40" s="60">
        <v>75154439</v>
      </c>
      <c r="F40" s="61">
        <v>75154439</v>
      </c>
      <c r="G40" s="61">
        <v>75154439</v>
      </c>
    </row>
    <row r="41" spans="1:7" ht="23.25">
      <c r="A41" s="62"/>
      <c r="B41" s="63" t="s">
        <v>39</v>
      </c>
      <c r="C41" s="64">
        <v>36.29</v>
      </c>
      <c r="D41" s="65">
        <v>36.29</v>
      </c>
      <c r="E41" s="64">
        <v>36.29</v>
      </c>
      <c r="F41" s="65">
        <v>36.29</v>
      </c>
      <c r="G41" s="65">
        <v>36.29</v>
      </c>
    </row>
    <row r="42" spans="1:7" ht="23.25">
      <c r="A42" s="66" t="s">
        <v>40</v>
      </c>
      <c r="B42" s="67"/>
      <c r="C42" s="68"/>
      <c r="D42" s="69"/>
      <c r="E42" s="68"/>
      <c r="F42" s="69"/>
      <c r="G42" s="70"/>
    </row>
    <row r="43" spans="1:7" ht="23.25">
      <c r="A43" s="66" t="s">
        <v>41</v>
      </c>
      <c r="B43" s="67" t="s">
        <v>42</v>
      </c>
      <c r="C43" s="68"/>
      <c r="D43" s="70"/>
      <c r="E43" s="68"/>
      <c r="F43" s="70"/>
      <c r="G43" s="70"/>
    </row>
    <row r="44" spans="1:7" ht="23.25">
      <c r="A44" s="66"/>
      <c r="B44" s="67" t="s">
        <v>38</v>
      </c>
      <c r="C44" s="68">
        <v>810500</v>
      </c>
      <c r="D44" s="71" t="s">
        <v>43</v>
      </c>
      <c r="E44" s="68">
        <v>810500</v>
      </c>
      <c r="F44" s="71" t="s">
        <v>43</v>
      </c>
      <c r="G44" s="70">
        <v>785500</v>
      </c>
    </row>
    <row r="45" spans="1:7" ht="46.5">
      <c r="A45" s="66"/>
      <c r="B45" s="72" t="s">
        <v>44</v>
      </c>
      <c r="C45" s="73">
        <v>0.61</v>
      </c>
      <c r="D45" s="71" t="s">
        <v>43</v>
      </c>
      <c r="E45" s="73">
        <v>0.61</v>
      </c>
      <c r="F45" s="71" t="s">
        <v>43</v>
      </c>
      <c r="G45" s="71">
        <v>0.6</v>
      </c>
    </row>
    <row r="46" spans="1:7" ht="46.5">
      <c r="A46" s="66"/>
      <c r="B46" s="72" t="s">
        <v>45</v>
      </c>
      <c r="C46" s="73">
        <v>0.39</v>
      </c>
      <c r="D46" s="71" t="s">
        <v>43</v>
      </c>
      <c r="E46" s="73">
        <v>0.39</v>
      </c>
      <c r="F46" s="71" t="s">
        <v>43</v>
      </c>
      <c r="G46" s="71">
        <v>0.38</v>
      </c>
    </row>
    <row r="47" spans="1:7" ht="23.25">
      <c r="A47" s="66" t="s">
        <v>46</v>
      </c>
      <c r="B47" s="67" t="s">
        <v>47</v>
      </c>
      <c r="C47" s="68"/>
      <c r="D47" s="70"/>
      <c r="E47" s="68"/>
      <c r="F47" s="70"/>
      <c r="G47" s="70"/>
    </row>
    <row r="48" spans="1:7" ht="23.25">
      <c r="A48" s="66"/>
      <c r="B48" s="67" t="s">
        <v>38</v>
      </c>
      <c r="C48" s="68">
        <v>131151452</v>
      </c>
      <c r="D48" s="71" t="s">
        <v>43</v>
      </c>
      <c r="E48" s="68">
        <v>131151452</v>
      </c>
      <c r="F48" s="71" t="s">
        <v>43</v>
      </c>
      <c r="G48" s="70">
        <v>131176452</v>
      </c>
    </row>
    <row r="49" spans="1:7" ht="46.5">
      <c r="A49" s="66"/>
      <c r="B49" s="72" t="s">
        <v>48</v>
      </c>
      <c r="C49" s="73">
        <v>99.39</v>
      </c>
      <c r="D49" s="71" t="s">
        <v>43</v>
      </c>
      <c r="E49" s="73">
        <v>99.39</v>
      </c>
      <c r="F49" s="71" t="s">
        <v>43</v>
      </c>
      <c r="G49" s="71">
        <v>99.4</v>
      </c>
    </row>
    <row r="50" spans="1:7" ht="46.5">
      <c r="A50" s="74"/>
      <c r="B50" s="75" t="s">
        <v>45</v>
      </c>
      <c r="C50" s="76">
        <v>63.32</v>
      </c>
      <c r="D50" s="77" t="s">
        <v>43</v>
      </c>
      <c r="E50" s="76">
        <v>63.32</v>
      </c>
      <c r="F50" s="77" t="s">
        <v>43</v>
      </c>
      <c r="G50" s="78">
        <v>63.33</v>
      </c>
    </row>
    <row r="51" spans="1:7" ht="3" customHeight="1">
      <c r="A51" s="79"/>
      <c r="B51" s="80"/>
      <c r="C51" s="80"/>
      <c r="D51" s="81"/>
      <c r="E51" s="82"/>
      <c r="F51" s="81"/>
      <c r="G51" s="81"/>
    </row>
    <row r="52" spans="1:7" ht="23.25" hidden="1">
      <c r="A52" s="98" t="s">
        <v>49</v>
      </c>
      <c r="B52" s="99"/>
      <c r="C52" s="83"/>
      <c r="D52" s="84"/>
      <c r="E52" s="84"/>
      <c r="F52" s="84"/>
      <c r="G52" s="83"/>
    </row>
    <row r="53" spans="1:7" ht="41.25" customHeight="1" thickBot="1">
      <c r="A53" s="128"/>
      <c r="B53" s="129"/>
      <c r="C53" s="85">
        <v>4795.52</v>
      </c>
      <c r="D53" s="85">
        <v>9105</v>
      </c>
      <c r="E53" s="85">
        <v>17889.8</v>
      </c>
      <c r="F53" s="85">
        <v>24538</v>
      </c>
      <c r="G53" s="85">
        <v>30987</v>
      </c>
    </row>
    <row r="54" spans="1:7" s="87" customFormat="1" ht="23.25">
      <c r="A54" s="86"/>
      <c r="B54" s="86"/>
      <c r="C54" s="86"/>
      <c r="D54" s="86"/>
      <c r="E54" s="86"/>
      <c r="F54" s="86"/>
      <c r="G54" s="86"/>
    </row>
    <row r="55" spans="1:7" s="87" customFormat="1" ht="23.25">
      <c r="A55" s="88"/>
      <c r="B55" s="89" t="s">
        <v>50</v>
      </c>
      <c r="C55" s="90"/>
      <c r="D55" s="91"/>
      <c r="E55" s="91"/>
      <c r="F55" s="91"/>
      <c r="G55" s="91"/>
    </row>
    <row r="56" spans="1:7" s="87" customFormat="1" ht="10.5" customHeight="1">
      <c r="A56" s="88"/>
      <c r="B56" s="89"/>
      <c r="C56" s="90"/>
      <c r="D56" s="91"/>
      <c r="E56" s="91"/>
      <c r="F56" s="91"/>
      <c r="G56" s="91"/>
    </row>
    <row r="57" spans="1:7" s="87" customFormat="1" ht="20.25" customHeight="1">
      <c r="A57" s="92">
        <v>1</v>
      </c>
      <c r="B57" s="122" t="s">
        <v>51</v>
      </c>
      <c r="C57" s="122"/>
      <c r="D57" s="122"/>
      <c r="E57" s="122"/>
      <c r="F57" s="122"/>
      <c r="G57" s="122"/>
    </row>
    <row r="58" spans="1:7" s="87" customFormat="1" ht="36.75" customHeight="1">
      <c r="A58" s="92"/>
      <c r="B58" s="122"/>
      <c r="C58" s="122"/>
      <c r="D58" s="122"/>
      <c r="E58" s="122"/>
      <c r="F58" s="122"/>
      <c r="G58" s="122"/>
    </row>
    <row r="59" spans="1:7" s="87" customFormat="1" ht="9.75" customHeight="1">
      <c r="A59" s="92"/>
      <c r="B59" s="90"/>
      <c r="C59" s="90"/>
      <c r="D59" s="90"/>
      <c r="E59" s="90"/>
      <c r="F59" s="90"/>
      <c r="G59" s="90"/>
    </row>
    <row r="60" spans="1:7" s="87" customFormat="1" ht="56.25" customHeight="1">
      <c r="A60" s="92">
        <v>2</v>
      </c>
      <c r="B60" s="124" t="s">
        <v>52</v>
      </c>
      <c r="C60" s="124"/>
      <c r="D60" s="124"/>
      <c r="E60" s="124"/>
      <c r="F60" s="124"/>
      <c r="G60" s="124"/>
    </row>
    <row r="61" spans="1:7" s="87" customFormat="1" ht="12" customHeight="1">
      <c r="A61" s="92"/>
      <c r="B61" s="93"/>
      <c r="C61" s="93"/>
      <c r="D61" s="93"/>
      <c r="E61" s="93"/>
      <c r="F61" s="93"/>
      <c r="G61" s="93"/>
    </row>
    <row r="62" spans="1:7" s="87" customFormat="1" ht="18.75" customHeight="1">
      <c r="A62" s="92">
        <v>3</v>
      </c>
      <c r="B62" s="126" t="s">
        <v>53</v>
      </c>
      <c r="C62" s="126"/>
      <c r="D62" s="126"/>
      <c r="E62" s="126"/>
      <c r="F62" s="126"/>
      <c r="G62" s="126"/>
    </row>
    <row r="63" spans="1:7" s="87" customFormat="1" ht="16.5" customHeight="1">
      <c r="A63" s="92"/>
      <c r="B63" s="126"/>
      <c r="C63" s="126"/>
      <c r="D63" s="126"/>
      <c r="E63" s="126"/>
      <c r="F63" s="126"/>
      <c r="G63" s="126"/>
    </row>
    <row r="64" spans="1:7" s="87" customFormat="1" ht="16.5" customHeight="1">
      <c r="A64" s="92"/>
      <c r="B64" s="126"/>
      <c r="C64" s="126"/>
      <c r="D64" s="126"/>
      <c r="E64" s="126"/>
      <c r="F64" s="126"/>
      <c r="G64" s="126"/>
    </row>
    <row r="65" spans="1:7" s="87" customFormat="1" ht="114.75" customHeight="1">
      <c r="A65" s="92"/>
      <c r="B65" s="126"/>
      <c r="C65" s="126"/>
      <c r="D65" s="126"/>
      <c r="E65" s="126"/>
      <c r="F65" s="126"/>
      <c r="G65" s="126"/>
    </row>
    <row r="66" spans="1:7" s="87" customFormat="1" ht="4.5" customHeight="1">
      <c r="A66" s="92"/>
      <c r="B66" s="94"/>
      <c r="C66" s="94"/>
      <c r="D66" s="94"/>
      <c r="E66" s="94"/>
      <c r="F66" s="94"/>
      <c r="G66" s="94"/>
    </row>
    <row r="67" spans="1:7" s="87" customFormat="1" ht="23.25" customHeight="1">
      <c r="A67" s="92">
        <v>4</v>
      </c>
      <c r="B67" s="125" t="s">
        <v>54</v>
      </c>
      <c r="C67" s="125"/>
      <c r="D67" s="125"/>
      <c r="E67" s="125"/>
      <c r="F67" s="125"/>
      <c r="G67" s="125"/>
    </row>
    <row r="68" spans="1:7" s="87" customFormat="1" ht="4.5" customHeight="1">
      <c r="A68" s="92"/>
      <c r="B68" s="96"/>
      <c r="C68" s="96"/>
      <c r="D68" s="96"/>
      <c r="E68" s="96"/>
      <c r="F68" s="96"/>
      <c r="G68" s="96"/>
    </row>
    <row r="69" spans="1:7" s="87" customFormat="1" ht="49.5" customHeight="1">
      <c r="A69" s="92">
        <v>5</v>
      </c>
      <c r="B69" s="125" t="s">
        <v>55</v>
      </c>
      <c r="C69" s="125"/>
      <c r="D69" s="125"/>
      <c r="E69" s="125"/>
      <c r="F69" s="125"/>
      <c r="G69" s="125"/>
    </row>
    <row r="70" spans="1:7" s="87" customFormat="1" ht="7.5" customHeight="1">
      <c r="A70" s="92"/>
      <c r="B70" s="95"/>
      <c r="C70" s="95"/>
      <c r="D70" s="95"/>
      <c r="E70" s="95"/>
      <c r="F70" s="95"/>
      <c r="G70" s="95"/>
    </row>
    <row r="71" spans="1:7" s="87" customFormat="1" ht="23.25">
      <c r="A71" s="92">
        <v>6</v>
      </c>
      <c r="B71" s="123" t="s">
        <v>56</v>
      </c>
      <c r="C71" s="123"/>
      <c r="D71" s="123"/>
      <c r="E71" s="123"/>
      <c r="F71" s="123"/>
      <c r="G71" s="123"/>
    </row>
    <row r="72" spans="1:7" s="87" customFormat="1" ht="6" customHeight="1">
      <c r="A72" s="92"/>
      <c r="B72" s="96"/>
      <c r="C72" s="96"/>
      <c r="D72" s="96"/>
      <c r="E72" s="96"/>
      <c r="F72" s="96"/>
      <c r="G72" s="96"/>
    </row>
    <row r="73" spans="1:7" s="87" customFormat="1" ht="23.25">
      <c r="A73" s="92">
        <v>7</v>
      </c>
      <c r="B73" s="123" t="s">
        <v>57</v>
      </c>
      <c r="C73" s="123"/>
      <c r="D73" s="123"/>
      <c r="E73" s="123"/>
      <c r="F73" s="123"/>
      <c r="G73" s="123"/>
    </row>
    <row r="74" spans="1:7" s="87" customFormat="1" ht="23.25">
      <c r="A74" s="92"/>
      <c r="B74" s="123"/>
      <c r="C74" s="123"/>
      <c r="D74" s="123"/>
      <c r="E74" s="123"/>
      <c r="F74" s="123"/>
      <c r="G74" s="123"/>
    </row>
    <row r="75" spans="1:7" s="87" customFormat="1" ht="9.75" customHeight="1">
      <c r="A75" s="92"/>
      <c r="B75" s="96"/>
      <c r="C75" s="96"/>
      <c r="D75" s="96"/>
      <c r="E75" s="96"/>
      <c r="F75" s="96"/>
      <c r="G75" s="96"/>
    </row>
    <row r="76" spans="1:7" s="87" customFormat="1" ht="23.25">
      <c r="A76" s="92">
        <v>8</v>
      </c>
      <c r="B76" s="123" t="s">
        <v>58</v>
      </c>
      <c r="C76" s="123"/>
      <c r="D76" s="123"/>
      <c r="E76" s="123"/>
      <c r="F76" s="123"/>
      <c r="G76" s="123"/>
    </row>
    <row r="77" spans="1:7" s="87" customFormat="1" ht="23.25">
      <c r="A77" s="92"/>
      <c r="B77" s="94"/>
      <c r="C77" s="94"/>
      <c r="D77" s="100"/>
      <c r="E77" s="100"/>
      <c r="F77" s="100"/>
      <c r="G77" s="100"/>
    </row>
    <row r="78" spans="1:7" s="87" customFormat="1" ht="23.25">
      <c r="A78" s="92"/>
      <c r="B78" s="94"/>
      <c r="C78" s="94"/>
      <c r="D78" s="100"/>
      <c r="E78" s="100"/>
      <c r="F78" s="100"/>
      <c r="G78" s="100"/>
    </row>
    <row r="79" spans="1:7" s="87" customFormat="1" ht="23.25">
      <c r="A79" s="101"/>
      <c r="B79" s="94"/>
      <c r="C79" s="94"/>
      <c r="E79" s="102" t="s">
        <v>59</v>
      </c>
      <c r="F79" s="102"/>
      <c r="G79" s="100"/>
    </row>
    <row r="80" spans="1:3" s="87" customFormat="1" ht="23.25">
      <c r="A80" s="101"/>
      <c r="B80" s="94"/>
      <c r="C80" s="94"/>
    </row>
    <row r="81" spans="1:7" s="87" customFormat="1" ht="23.25">
      <c r="A81" s="101"/>
      <c r="B81" s="94"/>
      <c r="C81" s="94"/>
      <c r="E81" s="103"/>
      <c r="F81" s="103"/>
      <c r="G81" s="102"/>
    </row>
    <row r="82" spans="1:6" s="87" customFormat="1" ht="23.25">
      <c r="A82" s="101"/>
      <c r="B82" s="94"/>
      <c r="C82" s="94"/>
      <c r="E82" s="104" t="s">
        <v>60</v>
      </c>
      <c r="F82" s="104"/>
    </row>
    <row r="83" spans="1:7" s="87" customFormat="1" ht="24" customHeight="1">
      <c r="A83" s="88"/>
      <c r="B83" s="88" t="s">
        <v>61</v>
      </c>
      <c r="C83" s="91"/>
      <c r="E83" s="105" t="s">
        <v>62</v>
      </c>
      <c r="F83" s="105"/>
      <c r="G83" s="105"/>
    </row>
    <row r="84" spans="1:7" s="87" customFormat="1" ht="24" customHeight="1">
      <c r="A84" s="88"/>
      <c r="B84" s="88"/>
      <c r="C84" s="91"/>
      <c r="D84" s="105"/>
      <c r="E84" s="105"/>
      <c r="F84" s="105"/>
      <c r="G84" s="105"/>
    </row>
    <row r="85" spans="1:7" ht="22.5" customHeight="1">
      <c r="A85" s="106" t="s">
        <v>63</v>
      </c>
      <c r="B85" s="107"/>
      <c r="C85" s="108">
        <v>103978.98</v>
      </c>
      <c r="D85" s="108">
        <v>94562</v>
      </c>
      <c r="E85" s="108">
        <v>305076.01</v>
      </c>
      <c r="F85" s="108">
        <v>321859</v>
      </c>
      <c r="G85" s="108">
        <v>437506</v>
      </c>
    </row>
    <row r="86" spans="1:7" ht="22.5" customHeight="1">
      <c r="A86" s="109" t="s">
        <v>64</v>
      </c>
      <c r="B86" s="110"/>
      <c r="C86" s="111">
        <v>56149.3</v>
      </c>
      <c r="D86" s="111">
        <v>45489</v>
      </c>
      <c r="E86" s="111">
        <v>140247</v>
      </c>
      <c r="F86" s="111">
        <v>139098</v>
      </c>
      <c r="G86" s="111">
        <v>206499</v>
      </c>
    </row>
    <row r="87" spans="1:7" ht="23.25">
      <c r="A87" s="112" t="s">
        <v>65</v>
      </c>
      <c r="B87" s="110"/>
      <c r="C87" s="113">
        <v>53259.9</v>
      </c>
      <c r="D87" s="113">
        <v>43018</v>
      </c>
      <c r="E87" s="113">
        <v>131651</v>
      </c>
      <c r="F87" s="113">
        <v>130708</v>
      </c>
      <c r="G87" s="113">
        <v>195966</v>
      </c>
    </row>
    <row r="88" spans="1:7" ht="23.25">
      <c r="A88" s="112" t="s">
        <v>66</v>
      </c>
      <c r="B88" s="110"/>
      <c r="C88" s="113">
        <v>2866.4</v>
      </c>
      <c r="D88" s="113">
        <v>2446</v>
      </c>
      <c r="E88" s="113">
        <v>8512</v>
      </c>
      <c r="F88" s="113">
        <v>8308</v>
      </c>
      <c r="G88" s="113">
        <v>10424</v>
      </c>
    </row>
    <row r="89" spans="1:7" ht="23.25">
      <c r="A89" s="112" t="s">
        <v>67</v>
      </c>
      <c r="B89" s="110"/>
      <c r="C89" s="113">
        <v>23</v>
      </c>
      <c r="D89" s="113">
        <v>25</v>
      </c>
      <c r="E89" s="113">
        <v>84</v>
      </c>
      <c r="F89" s="113">
        <v>82</v>
      </c>
      <c r="G89" s="113">
        <v>109</v>
      </c>
    </row>
    <row r="90" spans="1:7" ht="23.25">
      <c r="A90" s="109" t="s">
        <v>68</v>
      </c>
      <c r="B90" s="110"/>
      <c r="C90" s="111">
        <v>47829.68</v>
      </c>
      <c r="D90" s="111">
        <v>49073</v>
      </c>
      <c r="E90" s="111">
        <v>164829.01</v>
      </c>
      <c r="F90" s="111">
        <v>182761</v>
      </c>
      <c r="G90" s="111">
        <v>231007</v>
      </c>
    </row>
    <row r="91" spans="1:7" ht="23.25">
      <c r="A91" s="112" t="s">
        <v>65</v>
      </c>
      <c r="B91" s="110"/>
      <c r="C91" s="113">
        <v>36479.58</v>
      </c>
      <c r="D91" s="113">
        <v>41816</v>
      </c>
      <c r="E91" s="113">
        <v>129811.11</v>
      </c>
      <c r="F91" s="113">
        <v>157362</v>
      </c>
      <c r="G91" s="113">
        <v>192556</v>
      </c>
    </row>
    <row r="92" spans="1:7" ht="23.25">
      <c r="A92" s="112" t="s">
        <v>66</v>
      </c>
      <c r="B92" s="110"/>
      <c r="C92" s="113">
        <v>11250.6</v>
      </c>
      <c r="D92" s="113">
        <v>7105</v>
      </c>
      <c r="E92" s="113">
        <v>34741.1</v>
      </c>
      <c r="F92" s="113">
        <v>24990</v>
      </c>
      <c r="G92" s="113">
        <v>38040</v>
      </c>
    </row>
    <row r="93" spans="1:7" ht="23.25">
      <c r="A93" s="114" t="s">
        <v>67</v>
      </c>
      <c r="B93" s="115"/>
      <c r="C93" s="113">
        <v>98.5</v>
      </c>
      <c r="D93" s="116">
        <v>152</v>
      </c>
      <c r="E93" s="113">
        <v>276.8</v>
      </c>
      <c r="F93" s="116">
        <v>409</v>
      </c>
      <c r="G93" s="113">
        <v>411</v>
      </c>
    </row>
    <row r="94" spans="1:7" ht="23.25">
      <c r="A94" s="117" t="s">
        <v>69</v>
      </c>
      <c r="B94" s="107"/>
      <c r="C94" s="108">
        <v>103978.98</v>
      </c>
      <c r="D94" s="108">
        <v>94562</v>
      </c>
      <c r="E94" s="108">
        <v>305076.01</v>
      </c>
      <c r="F94" s="108">
        <v>321859</v>
      </c>
      <c r="G94" s="108">
        <v>437506</v>
      </c>
    </row>
    <row r="95" spans="1:7" ht="23.25">
      <c r="A95" s="112" t="s">
        <v>65</v>
      </c>
      <c r="B95" s="110"/>
      <c r="C95" s="113">
        <v>89740.48</v>
      </c>
      <c r="D95" s="113">
        <v>84834</v>
      </c>
      <c r="E95" s="113">
        <v>261462.11</v>
      </c>
      <c r="F95" s="113">
        <v>288070</v>
      </c>
      <c r="G95" s="113">
        <v>388522</v>
      </c>
    </row>
    <row r="96" spans="1:7" ht="23.25">
      <c r="A96" s="112" t="s">
        <v>66</v>
      </c>
      <c r="B96" s="110"/>
      <c r="C96" s="113">
        <v>14117</v>
      </c>
      <c r="D96" s="113">
        <v>9551</v>
      </c>
      <c r="E96" s="113">
        <v>43253.1</v>
      </c>
      <c r="F96" s="113">
        <v>33298</v>
      </c>
      <c r="G96" s="113">
        <v>48464</v>
      </c>
    </row>
    <row r="97" spans="1:7" ht="23.25">
      <c r="A97" s="114" t="s">
        <v>67</v>
      </c>
      <c r="B97" s="115"/>
      <c r="C97" s="116">
        <v>121.5</v>
      </c>
      <c r="D97" s="116">
        <v>177</v>
      </c>
      <c r="E97" s="116">
        <v>360.8</v>
      </c>
      <c r="F97" s="116">
        <v>491</v>
      </c>
      <c r="G97" s="116">
        <v>520</v>
      </c>
    </row>
    <row r="98" spans="1:7" ht="23.25">
      <c r="A98" s="106" t="s">
        <v>70</v>
      </c>
      <c r="B98" s="107"/>
      <c r="C98" s="118">
        <v>0.05040428082564154</v>
      </c>
      <c r="D98" s="118">
        <v>0.1</v>
      </c>
      <c r="E98" s="118">
        <v>0.06369500156349686</v>
      </c>
      <c r="F98" s="118">
        <v>0.08</v>
      </c>
      <c r="G98" s="118">
        <v>0.08</v>
      </c>
    </row>
    <row r="99" spans="1:7" ht="23.25">
      <c r="A99" s="119" t="s">
        <v>71</v>
      </c>
      <c r="B99" s="110"/>
      <c r="C99" s="111">
        <v>5145.52</v>
      </c>
      <c r="D99" s="31">
        <v>9457</v>
      </c>
      <c r="E99" s="111">
        <v>19067.8</v>
      </c>
      <c r="F99" s="31">
        <v>25720</v>
      </c>
      <c r="G99" s="111">
        <v>33204</v>
      </c>
    </row>
    <row r="100" spans="1:7" ht="23.25">
      <c r="A100" s="112" t="s">
        <v>72</v>
      </c>
      <c r="B100" s="110"/>
      <c r="C100" s="120">
        <v>350</v>
      </c>
      <c r="D100" s="120">
        <v>352</v>
      </c>
      <c r="E100" s="120">
        <v>1178</v>
      </c>
      <c r="F100" s="120">
        <v>1182</v>
      </c>
      <c r="G100" s="120">
        <v>2217</v>
      </c>
    </row>
    <row r="101" spans="1:7" ht="23.25">
      <c r="A101" s="114" t="s">
        <v>73</v>
      </c>
      <c r="B101" s="115"/>
      <c r="C101" s="121">
        <v>4795.52</v>
      </c>
      <c r="D101" s="121">
        <v>9105</v>
      </c>
      <c r="E101" s="121">
        <v>17889.8</v>
      </c>
      <c r="F101" s="121">
        <v>24538</v>
      </c>
      <c r="G101" s="121">
        <v>30987</v>
      </c>
    </row>
  </sheetData>
  <sheetProtection/>
  <mergeCells count="16">
    <mergeCell ref="A35:B35"/>
    <mergeCell ref="A52:B53"/>
    <mergeCell ref="A1:G1"/>
    <mergeCell ref="A2:G2"/>
    <mergeCell ref="A3:G3"/>
    <mergeCell ref="A4:G4"/>
    <mergeCell ref="C9:D9"/>
    <mergeCell ref="E9:F9"/>
    <mergeCell ref="B57:G58"/>
    <mergeCell ref="B71:G71"/>
    <mergeCell ref="B73:G74"/>
    <mergeCell ref="B76:G76"/>
    <mergeCell ref="B60:G60"/>
    <mergeCell ref="B67:G67"/>
    <mergeCell ref="B69:G69"/>
    <mergeCell ref="B62:G65"/>
  </mergeCells>
  <printOptions horizontalCentered="1"/>
  <pageMargins left="0.02" right="0.25" top="0.25" bottom="0.25" header="0.25" footer="0.25"/>
  <pageSetup fitToHeight="0" horizontalDpi="600" verticalDpi="600" orientation="portrait" paperSize="9" scale="42" r:id="rId1"/>
  <rowBreaks count="1" manualBreakCount="1">
    <brk id="83" max="4"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pmahapatra19411</dc:creator>
  <cp:keywords/>
  <dc:description/>
  <cp:lastModifiedBy>Uday Baldota</cp:lastModifiedBy>
  <cp:lastPrinted>2010-01-29T12:49:57Z</cp:lastPrinted>
  <dcterms:created xsi:type="dcterms:W3CDTF">2010-01-29T12:23:29Z</dcterms:created>
  <dcterms:modified xsi:type="dcterms:W3CDTF">2010-01-29T12:49:57Z</dcterms:modified>
  <cp:category/>
  <cp:version/>
  <cp:contentType/>
  <cp:contentStatus/>
</cp:coreProperties>
</file>